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30" windowWidth="14940" windowHeight="8490"/>
  </bookViews>
  <sheets>
    <sheet name="2021" sheetId="1" r:id="rId1"/>
    <sheet name="2022-2023" sheetId="2" r:id="rId2"/>
  </sheets>
  <definedNames>
    <definedName name="_xlnm.Print_Area" localSheetId="0">'2021'!$A$1:$D$285</definedName>
  </definedNames>
  <calcPr calcId="145621"/>
</workbook>
</file>

<file path=xl/calcChain.xml><?xml version="1.0" encoding="utf-8"?>
<calcChain xmlns="http://schemas.openxmlformats.org/spreadsheetml/2006/main">
  <c r="D101" i="1" l="1"/>
  <c r="D110" i="1"/>
  <c r="D108" i="1"/>
  <c r="D106" i="1"/>
  <c r="D104" i="1"/>
  <c r="D102" i="1"/>
  <c r="D112" i="1"/>
  <c r="D91" i="1" l="1"/>
  <c r="D21" i="1" l="1"/>
  <c r="D41" i="1"/>
  <c r="E61" i="2" l="1"/>
  <c r="D61" i="2"/>
  <c r="E60" i="2"/>
  <c r="D60" i="2"/>
  <c r="D59" i="2" s="1"/>
  <c r="D58" i="2" s="1"/>
  <c r="E27" i="2"/>
  <c r="E26" i="2" s="1"/>
  <c r="E25" i="2" s="1"/>
  <c r="E24" i="2" s="1"/>
  <c r="D27" i="2"/>
  <c r="D26" i="2" s="1"/>
  <c r="D25" i="2" s="1"/>
  <c r="D24" i="2" s="1"/>
  <c r="E59" i="2"/>
  <c r="E58" i="2" s="1"/>
  <c r="E22" i="2"/>
  <c r="E21" i="2" s="1"/>
  <c r="E20" i="2" s="1"/>
  <c r="D22" i="2"/>
  <c r="D21" i="2" s="1"/>
  <c r="D20" i="2" s="1"/>
  <c r="E18" i="2"/>
  <c r="E17" i="2" s="1"/>
  <c r="E16" i="2" s="1"/>
  <c r="D18" i="2"/>
  <c r="D17" i="2" s="1"/>
  <c r="D16" i="2" s="1"/>
  <c r="E14" i="2"/>
  <c r="D14" i="2"/>
  <c r="D64" i="1" l="1"/>
  <c r="D44" i="2" l="1"/>
  <c r="D43" i="2" s="1"/>
  <c r="D42" i="2" s="1"/>
  <c r="D40" i="2"/>
  <c r="E38" i="2"/>
  <c r="E37" i="2" s="1"/>
  <c r="E36" i="2" s="1"/>
  <c r="D38" i="2"/>
  <c r="D37" i="2" s="1"/>
  <c r="D36" i="2" s="1"/>
  <c r="D30" i="2" s="1"/>
  <c r="E33" i="2"/>
  <c r="D33" i="2"/>
  <c r="E56" i="2"/>
  <c r="D56" i="2"/>
  <c r="D53" i="2" s="1"/>
  <c r="D52" i="2" s="1"/>
  <c r="D51" i="2" s="1"/>
  <c r="E54" i="2"/>
  <c r="D54" i="2"/>
  <c r="D49" i="2"/>
  <c r="D48" i="2"/>
  <c r="D47" i="2" s="1"/>
  <c r="D46" i="2" s="1"/>
  <c r="E46" i="2"/>
  <c r="E32" i="2"/>
  <c r="E31" i="2" s="1"/>
  <c r="E12" i="2"/>
  <c r="D12" i="2"/>
  <c r="D115" i="1"/>
  <c r="D116" i="1"/>
  <c r="E30" i="2" l="1"/>
  <c r="D11" i="2"/>
  <c r="D10" i="2" s="1"/>
  <c r="D9" i="2" s="1"/>
  <c r="E11" i="2"/>
  <c r="E10" i="2" s="1"/>
  <c r="E9" i="2" s="1"/>
  <c r="E53" i="2"/>
  <c r="E52" i="2" s="1"/>
  <c r="E51" i="2" s="1"/>
  <c r="D98" i="1"/>
  <c r="D97" i="1" s="1"/>
  <c r="D96" i="1" s="1"/>
  <c r="D86" i="1"/>
  <c r="D85" i="1"/>
  <c r="D84" i="1"/>
  <c r="D83" i="1"/>
  <c r="D82" i="1"/>
  <c r="D81" i="1" s="1"/>
  <c r="D80" i="1" s="1"/>
  <c r="D118" i="1"/>
  <c r="D94" i="1"/>
  <c r="D93" i="1"/>
  <c r="D77" i="1"/>
  <c r="D76" i="1" s="1"/>
  <c r="D75" i="1" s="1"/>
  <c r="D74" i="1" s="1"/>
  <c r="D72" i="1"/>
  <c r="D71" i="1" s="1"/>
  <c r="D70" i="1" s="1"/>
  <c r="D69" i="1" s="1"/>
  <c r="D68" i="1"/>
  <c r="D67" i="1" s="1"/>
  <c r="D65" i="1"/>
  <c r="D60" i="1"/>
  <c r="D59" i="1"/>
  <c r="D58" i="1" s="1"/>
  <c r="D57" i="1" s="1"/>
  <c r="D55" i="1"/>
  <c r="D54" i="1"/>
  <c r="D53" i="1" s="1"/>
  <c r="D51" i="1"/>
  <c r="D49" i="1"/>
  <c r="D48" i="1" s="1"/>
  <c r="D47" i="1" s="1"/>
  <c r="D46" i="1" s="1"/>
  <c r="D44" i="1"/>
  <c r="D43" i="1" s="1"/>
  <c r="D42" i="1" s="1"/>
  <c r="D38" i="1" s="1"/>
  <c r="D45" i="1"/>
  <c r="D40" i="1"/>
  <c r="D39" i="1" s="1"/>
  <c r="D35" i="1"/>
  <c r="D33" i="1"/>
  <c r="D32" i="1" s="1"/>
  <c r="D31" i="1" s="1"/>
  <c r="D30" i="1" s="1"/>
  <c r="D24" i="1"/>
  <c r="D29" i="1"/>
  <c r="D28" i="1"/>
  <c r="D27" i="1" s="1"/>
  <c r="D26" i="1" s="1"/>
  <c r="D23" i="1"/>
  <c r="D22" i="1" s="1"/>
  <c r="D20" i="1"/>
  <c r="D18" i="1"/>
  <c r="D15" i="1"/>
  <c r="D14" i="1"/>
  <c r="D12" i="1"/>
  <c r="D17" i="1" l="1"/>
  <c r="D11" i="1"/>
  <c r="D10" i="1" s="1"/>
  <c r="D100" i="1"/>
  <c r="D16" i="1"/>
  <c r="D63" i="1"/>
  <c r="D62" i="1" s="1"/>
  <c r="D89" i="1"/>
  <c r="D88" i="1" s="1"/>
  <c r="D37" i="1"/>
  <c r="D9" i="1" l="1"/>
  <c r="D120" i="1" s="1"/>
</calcChain>
</file>

<file path=xl/sharedStrings.xml><?xml version="1.0" encoding="utf-8"?>
<sst xmlns="http://schemas.openxmlformats.org/spreadsheetml/2006/main" count="407" uniqueCount="176">
  <si>
    <t>Основное мероприятие "Обеспечение деятельности казенных и бюджетных учреждений"</t>
  </si>
  <si>
    <t>600</t>
  </si>
  <si>
    <t>Предоставление субсидий бюджетным, автономным учреждениям и иным некоммерческим организациям</t>
  </si>
  <si>
    <t>200</t>
  </si>
  <si>
    <t>Закупка товаров, работ и услуг для обеспечения государственных (муниципальных) нужд</t>
  </si>
  <si>
    <t>800</t>
  </si>
  <si>
    <t>Иные бюджетные ассигнования</t>
  </si>
  <si>
    <t>02 0 00 00000</t>
  </si>
  <si>
    <t>Муниципальная программа "Благоустройство территории Александровского муниципального округа"</t>
  </si>
  <si>
    <t>к решению Думы</t>
  </si>
  <si>
    <t>ЦСР</t>
  </si>
  <si>
    <t>ВР</t>
  </si>
  <si>
    <t>Наименование расходов</t>
  </si>
  <si>
    <t>Сумма</t>
  </si>
  <si>
    <t>1</t>
  </si>
  <si>
    <t>2</t>
  </si>
  <si>
    <t>3</t>
  </si>
  <si>
    <t>4</t>
  </si>
  <si>
    <t>01 0 00 00000</t>
  </si>
  <si>
    <t>Муниципальная программа "Развитие системы образования Александровского муниципального округа"</t>
  </si>
  <si>
    <t>01 2 00 00000</t>
  </si>
  <si>
    <t>Подпрограмма "Развитие системы начального общего, основного общего, среднего общего образования Александровского муниципального округа"</t>
  </si>
  <si>
    <t>01 2 01 00000</t>
  </si>
  <si>
    <t>Приложение 3</t>
  </si>
  <si>
    <t>Приложение 4</t>
  </si>
  <si>
    <t>01 1 00 00000</t>
  </si>
  <si>
    <t>Подпрограмма "Развитие системы дошкольного образования Александровского муниципального округа"</t>
  </si>
  <si>
    <t>01 1 01 00000</t>
  </si>
  <si>
    <t>14 0 00 00000</t>
  </si>
  <si>
    <t>Муниципальная программа "Ликвидация ветхого и аварийного жилого фонда в Александровском муниципальном округе "</t>
  </si>
  <si>
    <t>14 1 00 00000</t>
  </si>
  <si>
    <t>Подпрограмма "Ликвидация ветхого и аварийного жилого фонда в Александровском муниципальном округе"</t>
  </si>
  <si>
    <t>400</t>
  </si>
  <si>
    <t>Капитальные вложения в объекты государственной (муниципальной) собственности</t>
  </si>
  <si>
    <t>2022 год</t>
  </si>
  <si>
    <t>5</t>
  </si>
  <si>
    <t>ИТОГО</t>
  </si>
  <si>
    <t>02 0 01 00000</t>
  </si>
  <si>
    <t>Основное мероприятие "Обеспечение комфортного проживания на территории округа"</t>
  </si>
  <si>
    <t>300</t>
  </si>
  <si>
    <t>Социальное обеспечение и иные выплаты населению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</si>
  <si>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</si>
  <si>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</si>
  <si>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07 0 00 00000</t>
  </si>
  <si>
    <t>Муниципальная программа "Организация транспортного обслуживания населения Александровского муниципального округа"</t>
  </si>
  <si>
    <t>07 0 01 00000</t>
  </si>
  <si>
    <t>Основное мероприятие "Обеспечение населения услугами пассажирских перевозок"</t>
  </si>
  <si>
    <t>14 1 01 00000</t>
  </si>
  <si>
    <t>Основное мероприятие "Приобретение в муниципальную собственность Александровского муниципального округа благоустроенных жилых помещений"</t>
  </si>
  <si>
    <t>14 1 01 SP040</t>
  </si>
  <si>
    <t>Приобретение благоустроенных жилых помещений для граждан, проживающих в аварийных домах</t>
  </si>
  <si>
    <t>15 0 00 00000</t>
  </si>
  <si>
    <t>Реализация муниципальных программ, приоритетных муниципальных проектов в рамках приоритетных региональных проектов, инвестиционных проектов Александровского муниципального округа</t>
  </si>
  <si>
    <t>15 0 00 SP040</t>
  </si>
  <si>
    <t>Реализация муниципальных программ, приоритетных муниципальных проектов в рамках приоритетных региональных проектов, инвестиционных проектов муниципальных образований</t>
  </si>
  <si>
    <t>90 0 00 00000</t>
  </si>
  <si>
    <t>Непрограммные мероприятия</t>
  </si>
  <si>
    <t>12 0 00 00000</t>
  </si>
  <si>
    <t>Муниципальная программа "Управление земельными ресурсами Александровского муниципального округа"</t>
  </si>
  <si>
    <t>12 1 00 00000</t>
  </si>
  <si>
    <t>Подпрограмма "Управление земельными ресурсами Александровского муниципального округа"</t>
  </si>
  <si>
    <t>11 0 00 00000</t>
  </si>
  <si>
    <t>Муниципальная программа "Обеспечение безопасности дорожного движения на территории Александровского муниципального округа"</t>
  </si>
  <si>
    <t>11 1 00 00000</t>
  </si>
  <si>
    <t>Подпрограмма "Обеспечение безопасности дорожного движения на территории Александровского муниципального округа"</t>
  </si>
  <si>
    <t>11 1 01 00000</t>
  </si>
  <si>
    <t>Основное мероприятие "Муниципальный дорожный фонд Александровского муниципального округа"</t>
  </si>
  <si>
    <t>05 0 00 00000</t>
  </si>
  <si>
    <t>Муниципальная программа "Развитие культуры, спорта и туризма в Александровском муниципальном округе"</t>
  </si>
  <si>
    <t>05 1 00 00000</t>
  </si>
  <si>
    <t>Подпрограмма "Развитие культуры в Александровском муниципальном округе"</t>
  </si>
  <si>
    <t>05 1 03 00000</t>
  </si>
  <si>
    <t>Основное мероприятие "Ремонт учреждений культуры в рамках Программы развития Александровского муниципального округа Пермского края на 2020-2022 годы"</t>
  </si>
  <si>
    <t>05 1 03 SP180</t>
  </si>
  <si>
    <t>Реализация программ развития преобразованных муниципальных образований</t>
  </si>
  <si>
    <t xml:space="preserve">от  № </t>
  </si>
  <si>
    <t>Изменения в распределение бюджетных ассигнований по целевым статьям (муниципальным программам и непрограммным направлениям деятельности), группам видов расходов классификации расходов бюджета на 2021 год, тыс. рублей</t>
  </si>
  <si>
    <t xml:space="preserve">от   № </t>
  </si>
  <si>
    <t>Изменения в распределение бюджетных ассигнований по целевым статьям (муниципальным программам и непрограммным направлениям деятельности), группам видов расходов классификации расходов бюджета на 2022-2023 годы, тыс. рублей</t>
  </si>
  <si>
    <t>2023 год</t>
  </si>
  <si>
    <t>01 1 01 2Н420</t>
  </si>
  <si>
    <t>Оснащение оборудованием образовательных организаций, реализующих программы дошкольного образования, в соответствии с требованиями федерального государственного образовательного стандарта дошкольного образования</t>
  </si>
  <si>
    <t>01 1 01 SP040</t>
  </si>
  <si>
    <t>01 2 01 00190</t>
  </si>
  <si>
    <t>Предоставление общего (начального, основного, среднего) образования в общеобразовательных организациях</t>
  </si>
  <si>
    <t>01 2 01 SP180</t>
  </si>
  <si>
    <t>01 2 01 SP040</t>
  </si>
  <si>
    <t>01 3 00 00000</t>
  </si>
  <si>
    <t>Подпрограмма "Развитие системы воспитания и дополнительного образования Александровского муниципального округа"</t>
  </si>
  <si>
    <t>01 3 01 00000</t>
  </si>
  <si>
    <t>01 3 01 SP040</t>
  </si>
  <si>
    <t>01 2 01 2Ф180</t>
  </si>
  <si>
    <t>Обеспечение условий для развития физической культуры и массового спорта</t>
  </si>
  <si>
    <t>02 0 01 20000</t>
  </si>
  <si>
    <t>Субсидии организациям осуществляющим содержание и эксплуатацию уличных сетей наружного освещения населенных пунктов округа</t>
  </si>
  <si>
    <t>02 0 01 60000</t>
  </si>
  <si>
    <t>Оплата потребления электроэнергии на нужды наружного освещения</t>
  </si>
  <si>
    <t>05 1 04 00000</t>
  </si>
  <si>
    <t>Основное мероприятие "Реализация муниципальных программ, приоритетных муниципальных проектов в рамках приоритетных региональных проектов, инвестиционных проектов Александровского муниципального округа"</t>
  </si>
  <si>
    <t>05 1 04 SP040</t>
  </si>
  <si>
    <t>06 0 00 00000</t>
  </si>
  <si>
    <t>Муниципальная программа "Социальная поддержка жителей Александровского муниципального округа"</t>
  </si>
  <si>
    <t>06 3 00 00000</t>
  </si>
  <si>
    <t>Подпрограмма "Обеспечение жильем молодых семей в Александровском муниципальном округе"</t>
  </si>
  <si>
    <t>06 3 01 00000</t>
  </si>
  <si>
    <t>Основное мероприятие "Улучшение жилищных условий молодых семей, постоянно проживающих (зарегистрированных) на территории Александровского муниципального округа"</t>
  </si>
  <si>
    <t>06 3 01 2С020</t>
  </si>
  <si>
    <t>Обеспечение жильем молодых семей</t>
  </si>
  <si>
    <t>06 3 01 L4970</t>
  </si>
  <si>
    <t>Реализация мероприятий по обеспечению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</si>
  <si>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07 0 01 2C460</t>
  </si>
  <si>
    <t>Возмещение затрат, связанных с организацией перевозки отдельных категорий граждан с использованием электронных социальных проездных документов, а также недополученных доходов юридическим лицам, индивидуальным предпринимателям от перевозки отдельных категорий граждан с использованием электронных социальных проездных документов</t>
  </si>
  <si>
    <t>08 0 00 00000</t>
  </si>
  <si>
    <t>Муниципальная программа "Экология и охрана окружающей среды в Александровском муниципальном округе"</t>
  </si>
  <si>
    <t>08 2 00 00000</t>
  </si>
  <si>
    <t>Подпрограмма "Организация мероприятий по охране окружающей среды на территории Александровского муниципального округа"</t>
  </si>
  <si>
    <t>08 2 01 00000</t>
  </si>
  <si>
    <t>Основное мероприятие " Проведение мероприятий по охране окружающей среды на территории Александровского муниципального округа"</t>
  </si>
  <si>
    <t>08 2 01 SУ200</t>
  </si>
  <si>
    <t>Реализация мероприятий по предотвращению распространения и уничтожению борщевика Сосновского в муниципальных образованиях Пермского края</t>
  </si>
  <si>
    <t>10 0 00 00000</t>
  </si>
  <si>
    <t>Муниципальная программа "Управление муниципальным имуществом Александровского муниципального округа"</t>
  </si>
  <si>
    <t>10 1 00 00000</t>
  </si>
  <si>
    <t>Подпрограмма "Управление муниципальным имуществом Александровского муниципального округа"</t>
  </si>
  <si>
    <t>10 1 01 00000</t>
  </si>
  <si>
    <t>Основное мероприятие " Эффективное управление муниципальным имуществом"</t>
  </si>
  <si>
    <t>10 1 01 00004</t>
  </si>
  <si>
    <t>Проведение мероприятий по сносу расселенных жилых домов и нежилых зданий</t>
  </si>
  <si>
    <t>10 1 01 SP250</t>
  </si>
  <si>
    <t>Снос расселенных жилых домов и нежилых зданий (сооружений), расположенных на территории муниципальных образований Пермского края</t>
  </si>
  <si>
    <t>11 1 01 ST040</t>
  </si>
  <si>
    <t>Проектирование, строительство (реконструкцию), капитальный ремонт и ремонт автомобильных дорог общего пользования местного значения, находящихся на территории Пермского края</t>
  </si>
  <si>
    <t>12 1 01 00000</t>
  </si>
  <si>
    <t>12 1 01 00001</t>
  </si>
  <si>
    <t>Обеспечение деятельности МКУ "Земля"</t>
  </si>
  <si>
    <t>16 0 00 00000</t>
  </si>
  <si>
    <t>Реализация программы развития Александровского муниципального округа</t>
  </si>
  <si>
    <t>16 0 00 SР180</t>
  </si>
  <si>
    <t>91 0 00 00000</t>
  </si>
  <si>
    <t>Обеспечение деятельности руководства и управления в сфере установленных функций органов местного самоуправления</t>
  </si>
  <si>
    <t>91 0 00 59300</t>
  </si>
  <si>
    <t>Государственная регистрация актов гражданского состояния</t>
  </si>
  <si>
    <t>93 0 00 00000</t>
  </si>
  <si>
    <t>Резервные фонды</t>
  </si>
  <si>
    <t>93 0 00 00230</t>
  </si>
  <si>
    <t>Расходы на оказание помощи пострадавшим от пожара</t>
  </si>
  <si>
    <t>14 1 F3 00000</t>
  </si>
  <si>
    <t>Основное мероприятие "Обеспечение мероприятий по переселению граждан из аварийного жилищного фонда, предоставляемых в целях реализации мероприятий федерального проекта "Обеспечение устойчивого сокращения непригодного для проживания жилищного фонда"</t>
  </si>
  <si>
    <t>14 1 F3 67483</t>
  </si>
  <si>
    <t>Обеспечение устойчивого сокращения непригодного для проживания жилого фонда</t>
  </si>
  <si>
    <t>18 0 00 00000</t>
  </si>
  <si>
    <t>Реализация проектов инициативного бюджетирования Александровского муниципального округа</t>
  </si>
  <si>
    <t>18 0 04 00000</t>
  </si>
  <si>
    <t>Основное мероприятие "Здоровое поколение"- второй этап (обустройство общедоступной уличной спортивно-игровой площадки) в районе ул. Мира, 6а поселка Карьер-Известняк Александровского муниципального округа Пермского края"</t>
  </si>
  <si>
    <t>18 0 04 SP080</t>
  </si>
  <si>
    <t>Софинансирование проектов инициативного бюджетирования</t>
  </si>
  <si>
    <t>93 0 00 00210</t>
  </si>
  <si>
    <t>Резервный фонд администрации Александровского муниципального района</t>
  </si>
  <si>
    <t>06 1 00 00000</t>
  </si>
  <si>
    <t>Подпрограмма "Реализация системы мер социальной помощи и поддержки отдельных категорий граждан Александровского муниципального округа"</t>
  </si>
  <si>
    <t>06 1 02 00000</t>
  </si>
  <si>
    <t>Основное мероприятие "Меры социальной помощи и поддержки отдельных категорий населения Александровского муниципального округа Пермского края"</t>
  </si>
  <si>
    <t>06 1 02 2С190</t>
  </si>
  <si>
    <t>Обеспечение жилыми помещениями реабилитированных лиц, имеющих инвалидность или являющихся пенсионерами, и проживающих совместно членов их семей</t>
  </si>
  <si>
    <t>14 1 F3 67484</t>
  </si>
  <si>
    <t>Реализация мероприятий по обеспечению устойчивого сокращения непригодного для проживания жилого фонда</t>
  </si>
  <si>
    <t>91 0 00 00010</t>
  </si>
  <si>
    <t>Глава муниципального образования</t>
  </si>
  <si>
    <t>91 0 00 00050</t>
  </si>
  <si>
    <t>Глава Александровского муниципального района</t>
  </si>
  <si>
    <t>91 0 00 00080</t>
  </si>
  <si>
    <t>Глава Яйвинского городского поселения</t>
  </si>
  <si>
    <t>91 0 00 00090</t>
  </si>
  <si>
    <t>Глава Скопкортненского сельского поселения</t>
  </si>
  <si>
    <t>91 0 00 00200</t>
  </si>
  <si>
    <t>Глава Всеволодо-Вильвенского городского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</si>
</sst>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_р_._-;\-* #,##0.00_р_._-;_-* &quot;-&quot;??_р_._-;_-@_-"/>
    <numFmt numFmtId="165" formatCode="dd/mm/yyyy\ hh:mm"/>
    <numFmt numFmtId="166" formatCode="#,##0.0"/>
    <numFmt numFmtId="167" formatCode="_(* #,##0.00_);_(* \(#,##0.00\);_(* &quot;-&quot;??_);_(@_)"/>
    <numFmt numFmtId="168" formatCode="_-* #,##0.00\ _D_M_-;\-* #,##0.00\ _D_M_-;_-* &quot;-&quot;??\ _D_M_-;_-@_-"/>
    <numFmt numFmtId="169" formatCode="#,##0.0\ _₽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.5"/>
      <name val="MS Sans Serif"/>
      <family val="2"/>
      <charset val="204"/>
    </font>
    <font>
      <b/>
      <sz val="1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8.5"/>
      <name val="MS Sans Serif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charset val="204"/>
    </font>
    <font>
      <sz val="10"/>
      <color indexed="9"/>
      <name val="Arial"/>
      <family val="2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i/>
      <sz val="10"/>
      <color indexed="23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8"/>
      <name val="Arial"/>
      <family val="2"/>
      <charset val="204"/>
    </font>
    <font>
      <b/>
      <sz val="8"/>
      <name val="Arial"/>
      <family val="2"/>
    </font>
    <font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Helv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2"/>
      <color indexed="0"/>
      <name val="Times New Roman"/>
      <family val="1"/>
      <charset val="204"/>
    </font>
    <font>
      <i/>
      <sz val="12"/>
      <color indexed="0"/>
      <name val="Times New Roman"/>
      <family val="1"/>
      <charset val="204"/>
    </font>
  </fonts>
  <fills count="7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44"/>
        <bgColor indexed="44"/>
      </patternFill>
    </fill>
    <fill>
      <patternFill patternType="solid">
        <fgColor indexed="22"/>
        <bgColor indexed="22"/>
      </patternFill>
    </fill>
    <fill>
      <patternFill patternType="solid">
        <fgColor indexed="54"/>
        <bgColor indexed="54"/>
      </patternFill>
    </fill>
    <fill>
      <patternFill patternType="solid">
        <fgColor indexed="58"/>
        <bgColor indexed="58"/>
      </patternFill>
    </fill>
    <fill>
      <patternFill patternType="solid">
        <fgColor indexed="24"/>
        <bgColor indexed="24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15"/>
        <bgColor indexed="15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60"/>
        <bgColor indexed="60"/>
      </patternFill>
    </fill>
    <fill>
      <patternFill patternType="solid">
        <fgColor indexed="41"/>
        <bgColor indexed="41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7"/>
        <b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18"/>
        <bgColor indexed="18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3"/>
        <bgColor indexed="5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42"/>
        <bgColor indexed="4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23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62"/>
      </patternFill>
    </fill>
    <fill>
      <patternFill patternType="solid">
        <fgColor indexed="55"/>
      </patternFill>
    </fill>
    <fill>
      <patternFill patternType="solid">
        <fgColor indexed="60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571">
    <xf numFmtId="0" fontId="0" fillId="0" borderId="0"/>
    <xf numFmtId="0" fontId="6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4" fillId="0" borderId="0"/>
    <xf numFmtId="0" fontId="2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4" borderId="0" applyNumberFormat="0" applyBorder="0" applyAlignment="0" applyProtection="0"/>
    <xf numFmtId="0" fontId="15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4" borderId="0" applyNumberFormat="0" applyBorder="0" applyAlignment="0" applyProtection="0"/>
    <xf numFmtId="0" fontId="15" fillId="13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7" fillId="14" borderId="0" applyNumberFormat="0" applyBorder="0" applyAlignment="0" applyProtection="0"/>
    <xf numFmtId="0" fontId="17" fillId="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4" borderId="0" applyNumberFormat="0" applyBorder="0" applyAlignment="0" applyProtection="0"/>
    <xf numFmtId="0" fontId="17" fillId="13" borderId="0" applyNumberFormat="0" applyBorder="0" applyAlignment="0" applyProtection="0"/>
    <xf numFmtId="0" fontId="18" fillId="19" borderId="0" applyNumberFormat="0" applyBorder="0" applyAlignment="0" applyProtection="0"/>
    <xf numFmtId="0" fontId="18" fillId="4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9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20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20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19" fillId="39" borderId="0" applyNumberFormat="0" applyBorder="0" applyAlignment="0" applyProtection="0"/>
    <xf numFmtId="0" fontId="19" fillId="26" borderId="0" applyNumberFormat="0" applyBorder="0" applyAlignment="0" applyProtection="0"/>
    <xf numFmtId="0" fontId="19" fillId="40" borderId="0" applyNumberFormat="0" applyBorder="0" applyAlignment="0" applyProtection="0"/>
    <xf numFmtId="0" fontId="19" fillId="41" borderId="0" applyNumberFormat="0" applyBorder="0" applyAlignment="0" applyProtection="0"/>
    <xf numFmtId="0" fontId="20" fillId="31" borderId="0" applyNumberFormat="0" applyBorder="0" applyAlignment="0" applyProtection="0"/>
    <xf numFmtId="0" fontId="20" fillId="33" borderId="0" applyNumberFormat="0" applyBorder="0" applyAlignment="0" applyProtection="0"/>
    <xf numFmtId="0" fontId="20" fillId="35" borderId="0" applyNumberFormat="0" applyBorder="0" applyAlignment="0" applyProtection="0"/>
    <xf numFmtId="0" fontId="20" fillId="26" borderId="0" applyNumberFormat="0" applyBorder="0" applyAlignment="0" applyProtection="0"/>
    <xf numFmtId="0" fontId="19" fillId="33" borderId="0" applyNumberFormat="0" applyBorder="0" applyAlignment="0" applyProtection="0"/>
    <xf numFmtId="0" fontId="19" fillId="26" borderId="0" applyNumberFormat="0" applyBorder="0" applyAlignment="0" applyProtection="0"/>
    <xf numFmtId="0" fontId="19" fillId="42" borderId="0" applyNumberFormat="0" applyBorder="0" applyAlignment="0" applyProtection="0"/>
    <xf numFmtId="0" fontId="19" fillId="43" borderId="0" applyNumberFormat="0" applyBorder="0" applyAlignment="0" applyProtection="0"/>
    <xf numFmtId="0" fontId="20" fillId="37" borderId="0" applyNumberFormat="0" applyBorder="0" applyAlignment="0" applyProtection="0"/>
    <xf numFmtId="0" fontId="20" fillId="25" borderId="0" applyNumberFormat="0" applyBorder="0" applyAlignment="0" applyProtection="0"/>
    <xf numFmtId="0" fontId="20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34" borderId="0" applyNumberFormat="0" applyBorder="0" applyAlignment="0" applyProtection="0"/>
    <xf numFmtId="0" fontId="19" fillId="47" borderId="0" applyNumberFormat="0" applyBorder="0" applyAlignment="0" applyProtection="0"/>
    <xf numFmtId="0" fontId="19" fillId="46" borderId="0" applyNumberFormat="0" applyBorder="0" applyAlignment="0" applyProtection="0"/>
    <xf numFmtId="0" fontId="19" fillId="48" borderId="0" applyNumberFormat="0" applyBorder="0" applyAlignment="0" applyProtection="0"/>
    <xf numFmtId="0" fontId="21" fillId="34" borderId="0" applyNumberFormat="0" applyBorder="0" applyAlignment="0" applyProtection="0"/>
    <xf numFmtId="0" fontId="22" fillId="49" borderId="3" applyNumberFormat="0" applyAlignment="0" applyProtection="0"/>
    <xf numFmtId="0" fontId="23" fillId="35" borderId="4" applyNumberFormat="0" applyAlignment="0" applyProtection="0"/>
    <xf numFmtId="0" fontId="24" fillId="50" borderId="0" applyNumberFormat="0" applyBorder="0" applyAlignment="0" applyProtection="0"/>
    <xf numFmtId="0" fontId="24" fillId="51" borderId="0" applyNumberFormat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4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55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46" borderId="3" applyNumberFormat="0" applyAlignment="0" applyProtection="0"/>
    <xf numFmtId="0" fontId="31" fillId="0" borderId="8" applyNumberFormat="0" applyFill="0" applyAlignment="0" applyProtection="0"/>
    <xf numFmtId="0" fontId="32" fillId="46" borderId="0" applyNumberFormat="0" applyBorder="0" applyAlignment="0" applyProtection="0"/>
    <xf numFmtId="0" fontId="6" fillId="0" borderId="0"/>
    <xf numFmtId="0" fontId="11" fillId="45" borderId="9" applyNumberFormat="0" applyFont="0" applyAlignment="0" applyProtection="0"/>
    <xf numFmtId="0" fontId="33" fillId="49" borderId="10" applyNumberFormat="0" applyAlignment="0" applyProtection="0"/>
    <xf numFmtId="4" fontId="34" fillId="56" borderId="11" applyNumberFormat="0" applyProtection="0">
      <alignment vertical="center"/>
    </xf>
    <xf numFmtId="0" fontId="6" fillId="0" borderId="0"/>
    <xf numFmtId="4" fontId="61" fillId="56" borderId="12" applyNumberFormat="0" applyProtection="0">
      <alignment vertical="center"/>
    </xf>
    <xf numFmtId="0" fontId="11" fillId="0" borderId="0"/>
    <xf numFmtId="0" fontId="11" fillId="0" borderId="0"/>
    <xf numFmtId="0" fontId="11" fillId="0" borderId="0"/>
    <xf numFmtId="4" fontId="35" fillId="57" borderId="11" applyNumberFormat="0" applyProtection="0">
      <alignment vertical="center"/>
    </xf>
    <xf numFmtId="0" fontId="6" fillId="0" borderId="0"/>
    <xf numFmtId="4" fontId="62" fillId="56" borderId="12" applyNumberFormat="0" applyProtection="0">
      <alignment vertical="center"/>
    </xf>
    <xf numFmtId="0" fontId="11" fillId="0" borderId="0"/>
    <xf numFmtId="0" fontId="11" fillId="0" borderId="0"/>
    <xf numFmtId="4" fontId="34" fillId="57" borderId="11" applyNumberFormat="0" applyProtection="0">
      <alignment horizontal="left" vertical="center" indent="1"/>
    </xf>
    <xf numFmtId="0" fontId="6" fillId="0" borderId="0"/>
    <xf numFmtId="4" fontId="61" fillId="56" borderId="12" applyNumberFormat="0" applyProtection="0">
      <alignment horizontal="left" vertical="center" indent="1"/>
    </xf>
    <xf numFmtId="0" fontId="11" fillId="0" borderId="0"/>
    <xf numFmtId="0" fontId="11" fillId="0" borderId="0"/>
    <xf numFmtId="4" fontId="34" fillId="57" borderId="11" applyNumberFormat="0" applyProtection="0">
      <alignment horizontal="left" vertical="center" indent="1"/>
    </xf>
    <xf numFmtId="0" fontId="36" fillId="56" borderId="12" applyNumberFormat="0" applyProtection="0">
      <alignment horizontal="left" vertical="top" indent="1"/>
    </xf>
    <xf numFmtId="0" fontId="6" fillId="0" borderId="0"/>
    <xf numFmtId="0" fontId="61" fillId="56" borderId="12" applyNumberFormat="0" applyProtection="0">
      <alignment horizontal="left" vertical="top" indent="1"/>
    </xf>
    <xf numFmtId="0" fontId="11" fillId="0" borderId="0"/>
    <xf numFmtId="0" fontId="11" fillId="0" borderId="0"/>
    <xf numFmtId="4" fontId="34" fillId="21" borderId="11" applyNumberFormat="0" applyProtection="0">
      <alignment horizontal="left" vertical="center" indent="1"/>
    </xf>
    <xf numFmtId="0" fontId="6" fillId="0" borderId="0"/>
    <xf numFmtId="4" fontId="61" fillId="3" borderId="0" applyNumberFormat="0" applyProtection="0">
      <alignment horizontal="left" vertical="center" indent="1"/>
    </xf>
    <xf numFmtId="0" fontId="11" fillId="0" borderId="0"/>
    <xf numFmtId="0" fontId="11" fillId="0" borderId="0"/>
    <xf numFmtId="4" fontId="34" fillId="8" borderId="11" applyNumberFormat="0" applyProtection="0">
      <alignment horizontal="right" vertical="center"/>
    </xf>
    <xf numFmtId="0" fontId="6" fillId="0" borderId="0"/>
    <xf numFmtId="4" fontId="15" fillId="8" borderId="12" applyNumberFormat="0" applyProtection="0">
      <alignment horizontal="right" vertical="center"/>
    </xf>
    <xf numFmtId="0" fontId="11" fillId="0" borderId="0"/>
    <xf numFmtId="0" fontId="11" fillId="0" borderId="0"/>
    <xf numFmtId="4" fontId="34" fillId="58" borderId="11" applyNumberFormat="0" applyProtection="0">
      <alignment horizontal="right" vertical="center"/>
    </xf>
    <xf numFmtId="0" fontId="6" fillId="0" borderId="0"/>
    <xf numFmtId="4" fontId="15" fillId="4" borderId="12" applyNumberFormat="0" applyProtection="0">
      <alignment horizontal="right" vertical="center"/>
    </xf>
    <xf numFmtId="0" fontId="11" fillId="0" borderId="0"/>
    <xf numFmtId="0" fontId="11" fillId="0" borderId="0"/>
    <xf numFmtId="4" fontId="34" fillId="59" borderId="13" applyNumberFormat="0" applyProtection="0">
      <alignment horizontal="right" vertical="center"/>
    </xf>
    <xf numFmtId="0" fontId="6" fillId="0" borderId="0"/>
    <xf numFmtId="4" fontId="15" fillId="59" borderId="12" applyNumberFormat="0" applyProtection="0">
      <alignment horizontal="right" vertical="center"/>
    </xf>
    <xf numFmtId="0" fontId="11" fillId="0" borderId="0"/>
    <xf numFmtId="0" fontId="11" fillId="0" borderId="0"/>
    <xf numFmtId="4" fontId="34" fillId="18" borderId="11" applyNumberFormat="0" applyProtection="0">
      <alignment horizontal="right" vertical="center"/>
    </xf>
    <xf numFmtId="0" fontId="6" fillId="0" borderId="0"/>
    <xf numFmtId="4" fontId="15" fillId="18" borderId="12" applyNumberFormat="0" applyProtection="0">
      <alignment horizontal="right" vertical="center"/>
    </xf>
    <xf numFmtId="0" fontId="11" fillId="0" borderId="0"/>
    <xf numFmtId="0" fontId="11" fillId="0" borderId="0"/>
    <xf numFmtId="4" fontId="34" fillId="22" borderId="11" applyNumberFormat="0" applyProtection="0">
      <alignment horizontal="right" vertical="center"/>
    </xf>
    <xf numFmtId="0" fontId="6" fillId="0" borderId="0"/>
    <xf numFmtId="4" fontId="15" fillId="22" borderId="12" applyNumberFormat="0" applyProtection="0">
      <alignment horizontal="right" vertical="center"/>
    </xf>
    <xf numFmtId="0" fontId="11" fillId="0" borderId="0"/>
    <xf numFmtId="0" fontId="11" fillId="0" borderId="0"/>
    <xf numFmtId="4" fontId="34" fillId="60" borderId="11" applyNumberFormat="0" applyProtection="0">
      <alignment horizontal="right" vertical="center"/>
    </xf>
    <xf numFmtId="0" fontId="6" fillId="0" borderId="0"/>
    <xf numFmtId="4" fontId="15" fillId="60" borderId="12" applyNumberFormat="0" applyProtection="0">
      <alignment horizontal="right" vertical="center"/>
    </xf>
    <xf numFmtId="0" fontId="11" fillId="0" borderId="0"/>
    <xf numFmtId="0" fontId="11" fillId="0" borderId="0"/>
    <xf numFmtId="4" fontId="34" fillId="15" borderId="11" applyNumberFormat="0" applyProtection="0">
      <alignment horizontal="right" vertical="center"/>
    </xf>
    <xf numFmtId="0" fontId="6" fillId="0" borderId="0"/>
    <xf numFmtId="4" fontId="15" fillId="15" borderId="12" applyNumberFormat="0" applyProtection="0">
      <alignment horizontal="right" vertical="center"/>
    </xf>
    <xf numFmtId="0" fontId="11" fillId="0" borderId="0"/>
    <xf numFmtId="0" fontId="11" fillId="0" borderId="0"/>
    <xf numFmtId="4" fontId="34" fillId="61" borderId="11" applyNumberFormat="0" applyProtection="0">
      <alignment horizontal="right" vertical="center"/>
    </xf>
    <xf numFmtId="0" fontId="6" fillId="0" borderId="0"/>
    <xf numFmtId="4" fontId="15" fillId="61" borderId="12" applyNumberFormat="0" applyProtection="0">
      <alignment horizontal="right" vertical="center"/>
    </xf>
    <xf numFmtId="0" fontId="11" fillId="0" borderId="0"/>
    <xf numFmtId="0" fontId="11" fillId="0" borderId="0"/>
    <xf numFmtId="4" fontId="34" fillId="17" borderId="11" applyNumberFormat="0" applyProtection="0">
      <alignment horizontal="right" vertical="center"/>
    </xf>
    <xf numFmtId="0" fontId="6" fillId="0" borderId="0"/>
    <xf numFmtId="4" fontId="15" fillId="17" borderId="12" applyNumberFormat="0" applyProtection="0">
      <alignment horizontal="right" vertical="center"/>
    </xf>
    <xf numFmtId="0" fontId="11" fillId="0" borderId="0"/>
    <xf numFmtId="0" fontId="11" fillId="0" borderId="0"/>
    <xf numFmtId="4" fontId="34" fillId="62" borderId="13" applyNumberFormat="0" applyProtection="0">
      <alignment horizontal="left" vertical="center" indent="1"/>
    </xf>
    <xf numFmtId="0" fontId="6" fillId="0" borderId="0"/>
    <xf numFmtId="4" fontId="61" fillId="62" borderId="14" applyNumberFormat="0" applyProtection="0">
      <alignment horizontal="left" vertical="center" indent="1"/>
    </xf>
    <xf numFmtId="0" fontId="11" fillId="0" borderId="0"/>
    <xf numFmtId="0" fontId="11" fillId="0" borderId="0"/>
    <xf numFmtId="4" fontId="37" fillId="14" borderId="13" applyNumberFormat="0" applyProtection="0">
      <alignment horizontal="left" vertical="center" indent="1"/>
    </xf>
    <xf numFmtId="0" fontId="6" fillId="0" borderId="0"/>
    <xf numFmtId="4" fontId="15" fillId="63" borderId="0" applyNumberFormat="0" applyProtection="0">
      <alignment horizontal="left" vertical="center" indent="1"/>
    </xf>
    <xf numFmtId="0" fontId="11" fillId="0" borderId="0"/>
    <xf numFmtId="0" fontId="11" fillId="0" borderId="0"/>
    <xf numFmtId="4" fontId="37" fillId="14" borderId="13" applyNumberFormat="0" applyProtection="0">
      <alignment horizontal="left" vertical="center" indent="1"/>
    </xf>
    <xf numFmtId="0" fontId="6" fillId="0" borderId="0"/>
    <xf numFmtId="4" fontId="63" fillId="14" borderId="0" applyNumberFormat="0" applyProtection="0">
      <alignment horizontal="left" vertical="center" indent="1"/>
    </xf>
    <xf numFmtId="0" fontId="11" fillId="0" borderId="0"/>
    <xf numFmtId="0" fontId="11" fillId="0" borderId="0"/>
    <xf numFmtId="4" fontId="34" fillId="3" borderId="11" applyNumberFormat="0" applyProtection="0">
      <alignment horizontal="right" vertical="center"/>
    </xf>
    <xf numFmtId="0" fontId="6" fillId="0" borderId="0"/>
    <xf numFmtId="4" fontId="15" fillId="3" borderId="12" applyNumberFormat="0" applyProtection="0">
      <alignment horizontal="right" vertical="center"/>
    </xf>
    <xf numFmtId="0" fontId="11" fillId="0" borderId="0"/>
    <xf numFmtId="0" fontId="11" fillId="0" borderId="0"/>
    <xf numFmtId="4" fontId="34" fillId="63" borderId="13" applyNumberFormat="0" applyProtection="0">
      <alignment horizontal="left" vertical="center" indent="1"/>
    </xf>
    <xf numFmtId="0" fontId="6" fillId="0" borderId="0"/>
    <xf numFmtId="4" fontId="64" fillId="63" borderId="0" applyNumberFormat="0" applyProtection="0">
      <alignment horizontal="left" vertical="center" indent="1"/>
    </xf>
    <xf numFmtId="0" fontId="11" fillId="0" borderId="0"/>
    <xf numFmtId="0" fontId="11" fillId="0" borderId="0"/>
    <xf numFmtId="4" fontId="34" fillId="3" borderId="13" applyNumberFormat="0" applyProtection="0">
      <alignment horizontal="left" vertical="center" indent="1"/>
    </xf>
    <xf numFmtId="0" fontId="6" fillId="0" borderId="0"/>
    <xf numFmtId="4" fontId="64" fillId="3" borderId="0" applyNumberFormat="0" applyProtection="0">
      <alignment horizontal="left" vertical="center" indent="1"/>
    </xf>
    <xf numFmtId="0" fontId="11" fillId="0" borderId="0"/>
    <xf numFmtId="0" fontId="11" fillId="0" borderId="0"/>
    <xf numFmtId="0" fontId="11" fillId="14" borderId="12" applyNumberFormat="0" applyProtection="0">
      <alignment horizontal="left" vertical="center" indent="1"/>
    </xf>
    <xf numFmtId="0" fontId="34" fillId="16" borderId="11" applyNumberFormat="0" applyProtection="0">
      <alignment horizontal="left" vertical="center" indent="1"/>
    </xf>
    <xf numFmtId="0" fontId="11" fillId="14" borderId="12" applyNumberFormat="0" applyProtection="0">
      <alignment horizontal="left" vertical="center" indent="1"/>
    </xf>
    <xf numFmtId="0" fontId="11" fillId="14" borderId="12" applyNumberFormat="0" applyProtection="0">
      <alignment horizontal="left" vertical="center" indent="1"/>
    </xf>
    <xf numFmtId="0" fontId="6" fillId="0" borderId="0"/>
    <xf numFmtId="0" fontId="38" fillId="14" borderId="12" applyNumberFormat="0" applyProtection="0">
      <alignment horizontal="left" vertical="top" indent="1"/>
    </xf>
    <xf numFmtId="0" fontId="6" fillId="0" borderId="0"/>
    <xf numFmtId="0" fontId="11" fillId="14" borderId="12" applyNumberFormat="0" applyProtection="0">
      <alignment horizontal="left" vertical="top" indent="1"/>
    </xf>
    <xf numFmtId="0" fontId="11" fillId="0" borderId="0"/>
    <xf numFmtId="0" fontId="11" fillId="0" borderId="0"/>
    <xf numFmtId="0" fontId="11" fillId="3" borderId="12" applyNumberFormat="0" applyProtection="0">
      <alignment horizontal="left" vertical="center" indent="1"/>
    </xf>
    <xf numFmtId="0" fontId="34" fillId="64" borderId="11" applyNumberFormat="0" applyProtection="0">
      <alignment horizontal="left" vertical="center" indent="1"/>
    </xf>
    <xf numFmtId="0" fontId="11" fillId="3" borderId="12" applyNumberFormat="0" applyProtection="0">
      <alignment horizontal="left" vertical="center" indent="1"/>
    </xf>
    <xf numFmtId="0" fontId="6" fillId="0" borderId="0"/>
    <xf numFmtId="0" fontId="38" fillId="3" borderId="12" applyNumberFormat="0" applyProtection="0">
      <alignment horizontal="left" vertical="top" indent="1"/>
    </xf>
    <xf numFmtId="0" fontId="6" fillId="0" borderId="0"/>
    <xf numFmtId="0" fontId="11" fillId="3" borderId="12" applyNumberFormat="0" applyProtection="0">
      <alignment horizontal="left" vertical="top" indent="1"/>
    </xf>
    <xf numFmtId="0" fontId="11" fillId="0" borderId="0"/>
    <xf numFmtId="0" fontId="11" fillId="0" borderId="0"/>
    <xf numFmtId="0" fontId="11" fillId="7" borderId="12" applyNumberFormat="0" applyProtection="0">
      <alignment horizontal="left" vertical="center" indent="1"/>
    </xf>
    <xf numFmtId="0" fontId="34" fillId="7" borderId="11" applyNumberFormat="0" applyProtection="0">
      <alignment horizontal="left" vertical="center" indent="1"/>
    </xf>
    <xf numFmtId="0" fontId="6" fillId="0" borderId="0"/>
    <xf numFmtId="0" fontId="34" fillId="7" borderId="11" applyNumberFormat="0" applyProtection="0">
      <alignment horizontal="left" vertical="center" indent="1"/>
    </xf>
    <xf numFmtId="0" fontId="38" fillId="7" borderId="12" applyNumberFormat="0" applyProtection="0">
      <alignment horizontal="left" vertical="top" indent="1"/>
    </xf>
    <xf numFmtId="0" fontId="6" fillId="0" borderId="0"/>
    <xf numFmtId="0" fontId="11" fillId="7" borderId="12" applyNumberFormat="0" applyProtection="0">
      <alignment horizontal="left" vertical="top" indent="1"/>
    </xf>
    <xf numFmtId="0" fontId="11" fillId="0" borderId="0"/>
    <xf numFmtId="0" fontId="11" fillId="0" borderId="0"/>
    <xf numFmtId="0" fontId="34" fillId="63" borderId="11" applyNumberFormat="0" applyProtection="0">
      <alignment horizontal="left" vertical="center" indent="1"/>
    </xf>
    <xf numFmtId="0" fontId="6" fillId="0" borderId="0"/>
    <xf numFmtId="0" fontId="11" fillId="63" borderId="12" applyNumberFormat="0" applyProtection="0">
      <alignment horizontal="left" vertical="center" indent="1"/>
    </xf>
    <xf numFmtId="0" fontId="11" fillId="0" borderId="0"/>
    <xf numFmtId="0" fontId="11" fillId="0" borderId="0"/>
    <xf numFmtId="0" fontId="38" fillId="63" borderId="12" applyNumberFormat="0" applyProtection="0">
      <alignment horizontal="left" vertical="top" indent="1"/>
    </xf>
    <xf numFmtId="0" fontId="6" fillId="0" borderId="0"/>
    <xf numFmtId="0" fontId="11" fillId="63" borderId="12" applyNumberFormat="0" applyProtection="0">
      <alignment horizontal="left" vertical="top" indent="1"/>
    </xf>
    <xf numFmtId="0" fontId="11" fillId="0" borderId="0"/>
    <xf numFmtId="0" fontId="11" fillId="0" borderId="0"/>
    <xf numFmtId="0" fontId="38" fillId="6" borderId="15" applyNumberFormat="0">
      <protection locked="0"/>
    </xf>
    <xf numFmtId="0" fontId="6" fillId="0" borderId="0"/>
    <xf numFmtId="0" fontId="11" fillId="6" borderId="1" applyNumberFormat="0">
      <protection locked="0"/>
    </xf>
    <xf numFmtId="0" fontId="11" fillId="0" borderId="0"/>
    <xf numFmtId="0" fontId="11" fillId="0" borderId="0"/>
    <xf numFmtId="0" fontId="39" fillId="14" borderId="16" applyBorder="0"/>
    <xf numFmtId="4" fontId="40" fillId="5" borderId="12" applyNumberFormat="0" applyProtection="0">
      <alignment vertical="center"/>
    </xf>
    <xf numFmtId="0" fontId="6" fillId="0" borderId="0"/>
    <xf numFmtId="4" fontId="15" fillId="5" borderId="12" applyNumberFormat="0" applyProtection="0">
      <alignment vertical="center"/>
    </xf>
    <xf numFmtId="0" fontId="11" fillId="0" borderId="0"/>
    <xf numFmtId="0" fontId="11" fillId="0" borderId="0"/>
    <xf numFmtId="4" fontId="35" fillId="65" borderId="1" applyNumberFormat="0" applyProtection="0">
      <alignment vertical="center"/>
    </xf>
    <xf numFmtId="0" fontId="6" fillId="0" borderId="0"/>
    <xf numFmtId="4" fontId="65" fillId="5" borderId="12" applyNumberFormat="0" applyProtection="0">
      <alignment vertical="center"/>
    </xf>
    <xf numFmtId="0" fontId="11" fillId="0" borderId="0"/>
    <xf numFmtId="0" fontId="11" fillId="0" borderId="0"/>
    <xf numFmtId="4" fontId="40" fillId="16" borderId="12" applyNumberFormat="0" applyProtection="0">
      <alignment horizontal="left" vertical="center" indent="1"/>
    </xf>
    <xf numFmtId="0" fontId="6" fillId="0" borderId="0"/>
    <xf numFmtId="4" fontId="15" fillId="5" borderId="12" applyNumberFormat="0" applyProtection="0">
      <alignment horizontal="left" vertical="center" indent="1"/>
    </xf>
    <xf numFmtId="0" fontId="11" fillId="0" borderId="0"/>
    <xf numFmtId="0" fontId="11" fillId="0" borderId="0"/>
    <xf numFmtId="0" fontId="40" fillId="5" borderId="12" applyNumberFormat="0" applyProtection="0">
      <alignment horizontal="left" vertical="top" indent="1"/>
    </xf>
    <xf numFmtId="0" fontId="6" fillId="0" borderId="0"/>
    <xf numFmtId="0" fontId="15" fillId="5" borderId="12" applyNumberFormat="0" applyProtection="0">
      <alignment horizontal="left" vertical="top" indent="1"/>
    </xf>
    <xf numFmtId="0" fontId="11" fillId="0" borderId="0"/>
    <xf numFmtId="0" fontId="11" fillId="0" borderId="0"/>
    <xf numFmtId="4" fontId="15" fillId="63" borderId="12" applyNumberFormat="0" applyProtection="0">
      <alignment horizontal="right" vertical="center"/>
    </xf>
    <xf numFmtId="4" fontId="34" fillId="0" borderId="11" applyNumberFormat="0" applyProtection="0">
      <alignment horizontal="right" vertical="center"/>
    </xf>
    <xf numFmtId="0" fontId="6" fillId="0" borderId="0"/>
    <xf numFmtId="4" fontId="34" fillId="0" borderId="11" applyNumberFormat="0" applyProtection="0">
      <alignment horizontal="right" vertical="center"/>
    </xf>
    <xf numFmtId="4" fontId="35" fillId="66" borderId="11" applyNumberFormat="0" applyProtection="0">
      <alignment horizontal="right" vertical="center"/>
    </xf>
    <xf numFmtId="0" fontId="6" fillId="0" borderId="0"/>
    <xf numFmtId="4" fontId="65" fillId="63" borderId="12" applyNumberFormat="0" applyProtection="0">
      <alignment horizontal="right" vertical="center"/>
    </xf>
    <xf numFmtId="0" fontId="11" fillId="0" borderId="0"/>
    <xf numFmtId="0" fontId="11" fillId="0" borderId="0"/>
    <xf numFmtId="4" fontId="34" fillId="21" borderId="11" applyNumberFormat="0" applyProtection="0">
      <alignment horizontal="left" vertical="center" indent="1"/>
    </xf>
    <xf numFmtId="0" fontId="11" fillId="0" borderId="0"/>
    <xf numFmtId="0" fontId="11" fillId="0" borderId="0"/>
    <xf numFmtId="4" fontId="15" fillId="3" borderId="12" applyNumberFormat="0" applyProtection="0">
      <alignment horizontal="left" vertical="center" indent="1"/>
    </xf>
    <xf numFmtId="0" fontId="11" fillId="0" borderId="0"/>
    <xf numFmtId="0" fontId="11" fillId="0" borderId="0"/>
    <xf numFmtId="0" fontId="40" fillId="3" borderId="12" applyNumberFormat="0" applyProtection="0">
      <alignment horizontal="left" vertical="top" indent="1"/>
    </xf>
    <xf numFmtId="0" fontId="6" fillId="0" borderId="0"/>
    <xf numFmtId="0" fontId="15" fillId="3" borderId="12" applyNumberFormat="0" applyProtection="0">
      <alignment horizontal="left" vertical="top" indent="1"/>
    </xf>
    <xf numFmtId="0" fontId="11" fillId="0" borderId="0"/>
    <xf numFmtId="0" fontId="11" fillId="0" borderId="0"/>
    <xf numFmtId="4" fontId="41" fillId="67" borderId="13" applyNumberFormat="0" applyProtection="0">
      <alignment horizontal="left" vertical="center" indent="1"/>
    </xf>
    <xf numFmtId="0" fontId="6" fillId="0" borderId="0"/>
    <xf numFmtId="4" fontId="66" fillId="67" borderId="0" applyNumberFormat="0" applyProtection="0">
      <alignment horizontal="left" vertical="center" indent="1"/>
    </xf>
    <xf numFmtId="0" fontId="11" fillId="0" borderId="0"/>
    <xf numFmtId="0" fontId="11" fillId="0" borderId="0"/>
    <xf numFmtId="0" fontId="34" fillId="68" borderId="1"/>
    <xf numFmtId="4" fontId="42" fillId="6" borderId="11" applyNumberFormat="0" applyProtection="0">
      <alignment horizontal="right" vertical="center"/>
    </xf>
    <xf numFmtId="0" fontId="6" fillId="0" borderId="0"/>
    <xf numFmtId="4" fontId="67" fillId="63" borderId="12" applyNumberFormat="0" applyProtection="0">
      <alignment horizontal="right" vertical="center"/>
    </xf>
    <xf numFmtId="0" fontId="11" fillId="0" borderId="0"/>
    <xf numFmtId="0" fontId="11" fillId="0" borderId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24" fillId="0" borderId="17" applyNumberFormat="0" applyFill="0" applyAlignment="0" applyProtection="0"/>
    <xf numFmtId="0" fontId="44" fillId="0" borderId="0" applyNumberFormat="0" applyFill="0" applyBorder="0" applyAlignment="0" applyProtection="0"/>
    <xf numFmtId="0" fontId="18" fillId="69" borderId="0" applyNumberFormat="0" applyBorder="0" applyAlignment="0" applyProtection="0"/>
    <xf numFmtId="0" fontId="18" fillId="59" borderId="0" applyNumberFormat="0" applyBorder="0" applyAlignment="0" applyProtection="0"/>
    <xf numFmtId="0" fontId="18" fillId="15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60" borderId="0" applyNumberFormat="0" applyBorder="0" applyAlignment="0" applyProtection="0"/>
    <xf numFmtId="0" fontId="45" fillId="13" borderId="3" applyNumberFormat="0" applyAlignment="0" applyProtection="0"/>
    <xf numFmtId="0" fontId="46" fillId="16" borderId="10" applyNumberFormat="0" applyAlignment="0" applyProtection="0"/>
    <xf numFmtId="0" fontId="47" fillId="16" borderId="3" applyNumberFormat="0" applyAlignment="0" applyProtection="0"/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0" fontId="50" fillId="0" borderId="19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20" applyNumberFormat="0" applyFill="0" applyAlignment="0" applyProtection="0"/>
    <xf numFmtId="0" fontId="52" fillId="70" borderId="4" applyNumberFormat="0" applyAlignment="0" applyProtection="0"/>
    <xf numFmtId="0" fontId="53" fillId="0" borderId="0" applyNumberFormat="0" applyFill="0" applyBorder="0" applyAlignment="0" applyProtection="0"/>
    <xf numFmtId="0" fontId="54" fillId="56" borderId="0" applyNumberFormat="0" applyBorder="0" applyAlignment="0" applyProtection="0"/>
    <xf numFmtId="0" fontId="16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1" fillId="0" borderId="0"/>
    <xf numFmtId="0" fontId="11" fillId="0" borderId="0"/>
    <xf numFmtId="0" fontId="38" fillId="7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38" fillId="71" borderId="0"/>
    <xf numFmtId="0" fontId="38" fillId="71" borderId="0"/>
    <xf numFmtId="0" fontId="11" fillId="0" borderId="0"/>
    <xf numFmtId="0" fontId="38" fillId="71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1" fillId="0" borderId="0"/>
    <xf numFmtId="0" fontId="7" fillId="0" borderId="0"/>
    <xf numFmtId="0" fontId="38" fillId="71" borderId="0"/>
    <xf numFmtId="0" fontId="11" fillId="0" borderId="0"/>
    <xf numFmtId="0" fontId="1" fillId="0" borderId="0"/>
    <xf numFmtId="0" fontId="11" fillId="0" borderId="0"/>
    <xf numFmtId="0" fontId="14" fillId="0" borderId="0"/>
    <xf numFmtId="0" fontId="55" fillId="8" borderId="0" applyNumberFormat="0" applyBorder="0" applyAlignment="0" applyProtection="0"/>
    <xf numFmtId="0" fontId="56" fillId="0" borderId="0" applyNumberFormat="0" applyFill="0" applyBorder="0" applyAlignment="0" applyProtection="0"/>
    <xf numFmtId="0" fontId="6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7" fillId="0" borderId="21" applyNumberFormat="0" applyFill="0" applyAlignment="0" applyProtection="0"/>
    <xf numFmtId="0" fontId="58" fillId="0" borderId="0"/>
    <xf numFmtId="0" fontId="59" fillId="0" borderId="0" applyNumberFormat="0" applyFill="0" applyBorder="0" applyAlignment="0" applyProtection="0"/>
    <xf numFmtId="164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0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2" fillId="49" borderId="23" applyNumberFormat="0" applyAlignment="0" applyProtection="0"/>
    <xf numFmtId="0" fontId="30" fillId="46" borderId="23" applyNumberFormat="0" applyAlignment="0" applyProtection="0"/>
    <xf numFmtId="0" fontId="11" fillId="45" borderId="24" applyNumberFormat="0" applyFont="0" applyAlignment="0" applyProtection="0"/>
    <xf numFmtId="0" fontId="33" fillId="49" borderId="25" applyNumberFormat="0" applyAlignment="0" applyProtection="0"/>
    <xf numFmtId="4" fontId="34" fillId="56" borderId="26" applyNumberFormat="0" applyProtection="0">
      <alignment vertical="center"/>
    </xf>
    <xf numFmtId="4" fontId="61" fillId="56" borderId="27" applyNumberFormat="0" applyProtection="0">
      <alignment vertical="center"/>
    </xf>
    <xf numFmtId="4" fontId="35" fillId="57" borderId="26" applyNumberFormat="0" applyProtection="0">
      <alignment vertical="center"/>
    </xf>
    <xf numFmtId="4" fontId="62" fillId="56" borderId="27" applyNumberFormat="0" applyProtection="0">
      <alignment vertical="center"/>
    </xf>
    <xf numFmtId="4" fontId="34" fillId="57" borderId="26" applyNumberFormat="0" applyProtection="0">
      <alignment horizontal="left" vertical="center" indent="1"/>
    </xf>
    <xf numFmtId="4" fontId="61" fillId="56" borderId="27" applyNumberFormat="0" applyProtection="0">
      <alignment horizontal="left" vertical="center" indent="1"/>
    </xf>
    <xf numFmtId="0" fontId="36" fillId="56" borderId="27" applyNumberFormat="0" applyProtection="0">
      <alignment horizontal="left" vertical="top" indent="1"/>
    </xf>
    <xf numFmtId="0" fontId="61" fillId="56" borderId="27" applyNumberFormat="0" applyProtection="0">
      <alignment horizontal="left" vertical="top" indent="1"/>
    </xf>
    <xf numFmtId="4" fontId="34" fillId="21" borderId="26" applyNumberFormat="0" applyProtection="0">
      <alignment horizontal="left" vertical="center" indent="1"/>
    </xf>
    <xf numFmtId="4" fontId="34" fillId="8" borderId="26" applyNumberFormat="0" applyProtection="0">
      <alignment horizontal="right" vertical="center"/>
    </xf>
    <xf numFmtId="4" fontId="15" fillId="8" borderId="27" applyNumberFormat="0" applyProtection="0">
      <alignment horizontal="right" vertical="center"/>
    </xf>
    <xf numFmtId="4" fontId="34" fillId="58" borderId="26" applyNumberFormat="0" applyProtection="0">
      <alignment horizontal="right" vertical="center"/>
    </xf>
    <xf numFmtId="4" fontId="15" fillId="4" borderId="27" applyNumberFormat="0" applyProtection="0">
      <alignment horizontal="right" vertical="center"/>
    </xf>
    <xf numFmtId="4" fontId="34" fillId="59" borderId="28" applyNumberFormat="0" applyProtection="0">
      <alignment horizontal="right" vertical="center"/>
    </xf>
    <xf numFmtId="4" fontId="15" fillId="59" borderId="27" applyNumberFormat="0" applyProtection="0">
      <alignment horizontal="right" vertical="center"/>
    </xf>
    <xf numFmtId="4" fontId="34" fillId="18" borderId="26" applyNumberFormat="0" applyProtection="0">
      <alignment horizontal="right" vertical="center"/>
    </xf>
    <xf numFmtId="4" fontId="15" fillId="18" borderId="27" applyNumberFormat="0" applyProtection="0">
      <alignment horizontal="right" vertical="center"/>
    </xf>
    <xf numFmtId="4" fontId="34" fillId="22" borderId="26" applyNumberFormat="0" applyProtection="0">
      <alignment horizontal="right" vertical="center"/>
    </xf>
    <xf numFmtId="4" fontId="15" fillId="22" borderId="27" applyNumberFormat="0" applyProtection="0">
      <alignment horizontal="right" vertical="center"/>
    </xf>
    <xf numFmtId="4" fontId="34" fillId="60" borderId="26" applyNumberFormat="0" applyProtection="0">
      <alignment horizontal="right" vertical="center"/>
    </xf>
    <xf numFmtId="4" fontId="15" fillId="60" borderId="27" applyNumberFormat="0" applyProtection="0">
      <alignment horizontal="right" vertical="center"/>
    </xf>
    <xf numFmtId="4" fontId="34" fillId="15" borderId="26" applyNumberFormat="0" applyProtection="0">
      <alignment horizontal="right" vertical="center"/>
    </xf>
    <xf numFmtId="4" fontId="15" fillId="15" borderId="27" applyNumberFormat="0" applyProtection="0">
      <alignment horizontal="right" vertical="center"/>
    </xf>
    <xf numFmtId="4" fontId="34" fillId="61" borderId="26" applyNumberFormat="0" applyProtection="0">
      <alignment horizontal="right" vertical="center"/>
    </xf>
    <xf numFmtId="4" fontId="15" fillId="61" borderId="27" applyNumberFormat="0" applyProtection="0">
      <alignment horizontal="right" vertical="center"/>
    </xf>
    <xf numFmtId="4" fontId="34" fillId="17" borderId="26" applyNumberFormat="0" applyProtection="0">
      <alignment horizontal="right" vertical="center"/>
    </xf>
    <xf numFmtId="4" fontId="15" fillId="17" borderId="27" applyNumberFormat="0" applyProtection="0">
      <alignment horizontal="right" vertical="center"/>
    </xf>
    <xf numFmtId="4" fontId="34" fillId="62" borderId="28" applyNumberFormat="0" applyProtection="0">
      <alignment horizontal="left" vertical="center" indent="1"/>
    </xf>
    <xf numFmtId="4" fontId="37" fillId="14" borderId="28" applyNumberFormat="0" applyProtection="0">
      <alignment horizontal="left" vertical="center" indent="1"/>
    </xf>
    <xf numFmtId="4" fontId="37" fillId="14" borderId="28" applyNumberFormat="0" applyProtection="0">
      <alignment horizontal="left" vertical="center" indent="1"/>
    </xf>
    <xf numFmtId="4" fontId="34" fillId="3" borderId="26" applyNumberFormat="0" applyProtection="0">
      <alignment horizontal="right" vertical="center"/>
    </xf>
    <xf numFmtId="4" fontId="15" fillId="3" borderId="27" applyNumberFormat="0" applyProtection="0">
      <alignment horizontal="right" vertical="center"/>
    </xf>
    <xf numFmtId="4" fontId="34" fillId="63" borderId="28" applyNumberFormat="0" applyProtection="0">
      <alignment horizontal="left" vertical="center" indent="1"/>
    </xf>
    <xf numFmtId="4" fontId="34" fillId="3" borderId="28" applyNumberFormat="0" applyProtection="0">
      <alignment horizontal="left" vertical="center" indent="1"/>
    </xf>
    <xf numFmtId="0" fontId="11" fillId="14" borderId="27" applyNumberFormat="0" applyProtection="0">
      <alignment horizontal="left" vertical="center" indent="1"/>
    </xf>
    <xf numFmtId="0" fontId="34" fillId="16" borderId="26" applyNumberFormat="0" applyProtection="0">
      <alignment horizontal="left" vertical="center" indent="1"/>
    </xf>
    <xf numFmtId="0" fontId="11" fillId="14" borderId="27" applyNumberFormat="0" applyProtection="0">
      <alignment horizontal="left" vertical="center" indent="1"/>
    </xf>
    <xf numFmtId="0" fontId="11" fillId="14" borderId="27" applyNumberFormat="0" applyProtection="0">
      <alignment horizontal="left" vertical="center" indent="1"/>
    </xf>
    <xf numFmtId="0" fontId="38" fillId="14" borderId="27" applyNumberFormat="0" applyProtection="0">
      <alignment horizontal="left" vertical="top" indent="1"/>
    </xf>
    <xf numFmtId="0" fontId="11" fillId="14" borderId="27" applyNumberFormat="0" applyProtection="0">
      <alignment horizontal="left" vertical="top" indent="1"/>
    </xf>
    <xf numFmtId="0" fontId="11" fillId="3" borderId="27" applyNumberFormat="0" applyProtection="0">
      <alignment horizontal="left" vertical="center" indent="1"/>
    </xf>
    <xf numFmtId="0" fontId="34" fillId="64" borderId="26" applyNumberFormat="0" applyProtection="0">
      <alignment horizontal="left" vertical="center" indent="1"/>
    </xf>
    <xf numFmtId="0" fontId="11" fillId="3" borderId="27" applyNumberFormat="0" applyProtection="0">
      <alignment horizontal="left" vertical="center" indent="1"/>
    </xf>
    <xf numFmtId="0" fontId="38" fillId="3" borderId="27" applyNumberFormat="0" applyProtection="0">
      <alignment horizontal="left" vertical="top" indent="1"/>
    </xf>
    <xf numFmtId="0" fontId="11" fillId="3" borderId="27" applyNumberFormat="0" applyProtection="0">
      <alignment horizontal="left" vertical="top" indent="1"/>
    </xf>
    <xf numFmtId="0" fontId="11" fillId="7" borderId="27" applyNumberFormat="0" applyProtection="0">
      <alignment horizontal="left" vertical="center" indent="1"/>
    </xf>
    <xf numFmtId="0" fontId="34" fillId="7" borderId="26" applyNumberFormat="0" applyProtection="0">
      <alignment horizontal="left" vertical="center" indent="1"/>
    </xf>
    <xf numFmtId="0" fontId="34" fillId="7" borderId="26" applyNumberFormat="0" applyProtection="0">
      <alignment horizontal="left" vertical="center" indent="1"/>
    </xf>
    <xf numFmtId="0" fontId="38" fillId="7" borderId="27" applyNumberFormat="0" applyProtection="0">
      <alignment horizontal="left" vertical="top" indent="1"/>
    </xf>
    <xf numFmtId="0" fontId="11" fillId="7" borderId="27" applyNumberFormat="0" applyProtection="0">
      <alignment horizontal="left" vertical="top" indent="1"/>
    </xf>
    <xf numFmtId="0" fontId="34" fillId="63" borderId="26" applyNumberFormat="0" applyProtection="0">
      <alignment horizontal="left" vertical="center" indent="1"/>
    </xf>
    <xf numFmtId="0" fontId="11" fillId="63" borderId="27" applyNumberFormat="0" applyProtection="0">
      <alignment horizontal="left" vertical="center" indent="1"/>
    </xf>
    <xf numFmtId="0" fontId="38" fillId="63" borderId="27" applyNumberFormat="0" applyProtection="0">
      <alignment horizontal="left" vertical="top" indent="1"/>
    </xf>
    <xf numFmtId="0" fontId="11" fillId="63" borderId="27" applyNumberFormat="0" applyProtection="0">
      <alignment horizontal="left" vertical="top" indent="1"/>
    </xf>
    <xf numFmtId="0" fontId="11" fillId="6" borderId="22" applyNumberFormat="0">
      <protection locked="0"/>
    </xf>
    <xf numFmtId="0" fontId="39" fillId="14" borderId="29" applyBorder="0"/>
    <xf numFmtId="4" fontId="40" fillId="5" borderId="27" applyNumberFormat="0" applyProtection="0">
      <alignment vertical="center"/>
    </xf>
    <xf numFmtId="4" fontId="15" fillId="5" borderId="27" applyNumberFormat="0" applyProtection="0">
      <alignment vertical="center"/>
    </xf>
    <xf numFmtId="4" fontId="35" fillId="65" borderId="22" applyNumberFormat="0" applyProtection="0">
      <alignment vertical="center"/>
    </xf>
    <xf numFmtId="4" fontId="65" fillId="5" borderId="27" applyNumberFormat="0" applyProtection="0">
      <alignment vertical="center"/>
    </xf>
    <xf numFmtId="4" fontId="40" fillId="16" borderId="27" applyNumberFormat="0" applyProtection="0">
      <alignment horizontal="left" vertical="center" indent="1"/>
    </xf>
    <xf numFmtId="4" fontId="15" fillId="5" borderId="27" applyNumberFormat="0" applyProtection="0">
      <alignment horizontal="left" vertical="center" indent="1"/>
    </xf>
    <xf numFmtId="0" fontId="40" fillId="5" borderId="27" applyNumberFormat="0" applyProtection="0">
      <alignment horizontal="left" vertical="top" indent="1"/>
    </xf>
    <xf numFmtId="0" fontId="15" fillId="5" borderId="27" applyNumberFormat="0" applyProtection="0">
      <alignment horizontal="left" vertical="top" indent="1"/>
    </xf>
    <xf numFmtId="4" fontId="15" fillId="63" borderId="27" applyNumberFormat="0" applyProtection="0">
      <alignment horizontal="right" vertical="center"/>
    </xf>
    <xf numFmtId="4" fontId="34" fillId="0" borderId="26" applyNumberFormat="0" applyProtection="0">
      <alignment horizontal="right" vertical="center"/>
    </xf>
    <xf numFmtId="4" fontId="35" fillId="66" borderId="26" applyNumberFormat="0" applyProtection="0">
      <alignment horizontal="right" vertical="center"/>
    </xf>
    <xf numFmtId="4" fontId="65" fillId="63" borderId="27" applyNumberFormat="0" applyProtection="0">
      <alignment horizontal="right" vertical="center"/>
    </xf>
    <xf numFmtId="4" fontId="34" fillId="21" borderId="26" applyNumberFormat="0" applyProtection="0">
      <alignment horizontal="left" vertical="center" indent="1"/>
    </xf>
    <xf numFmtId="4" fontId="15" fillId="3" borderId="27" applyNumberFormat="0" applyProtection="0">
      <alignment horizontal="left" vertical="center" indent="1"/>
    </xf>
    <xf numFmtId="0" fontId="40" fillId="3" borderId="27" applyNumberFormat="0" applyProtection="0">
      <alignment horizontal="left" vertical="top" indent="1"/>
    </xf>
    <xf numFmtId="0" fontId="15" fillId="3" borderId="27" applyNumberFormat="0" applyProtection="0">
      <alignment horizontal="left" vertical="top" indent="1"/>
    </xf>
    <xf numFmtId="4" fontId="41" fillId="67" borderId="28" applyNumberFormat="0" applyProtection="0">
      <alignment horizontal="left" vertical="center" indent="1"/>
    </xf>
    <xf numFmtId="0" fontId="34" fillId="68" borderId="22"/>
    <xf numFmtId="4" fontId="42" fillId="6" borderId="26" applyNumberFormat="0" applyProtection="0">
      <alignment horizontal="right" vertical="center"/>
    </xf>
    <xf numFmtId="4" fontId="67" fillId="63" borderId="27" applyNumberFormat="0" applyProtection="0">
      <alignment horizontal="right" vertical="center"/>
    </xf>
    <xf numFmtId="0" fontId="24" fillId="0" borderId="30" applyNumberFormat="0" applyFill="0" applyAlignment="0" applyProtection="0"/>
    <xf numFmtId="0" fontId="45" fillId="13" borderId="23" applyNumberFormat="0" applyAlignment="0" applyProtection="0"/>
    <xf numFmtId="0" fontId="46" fillId="16" borderId="25" applyNumberFormat="0" applyAlignment="0" applyProtection="0"/>
    <xf numFmtId="0" fontId="47" fillId="16" borderId="23" applyNumberFormat="0" applyAlignment="0" applyProtection="0"/>
    <xf numFmtId="0" fontId="51" fillId="0" borderId="31" applyNumberFormat="0" applyFill="0" applyAlignment="0" applyProtection="0"/>
    <xf numFmtId="0" fontId="6" fillId="5" borderId="24" applyNumberFormat="0" applyFont="0" applyAlignment="0" applyProtection="0"/>
    <xf numFmtId="0" fontId="11" fillId="5" borderId="24" applyNumberFormat="0" applyFont="0" applyAlignment="0" applyProtection="0"/>
    <xf numFmtId="0" fontId="11" fillId="5" borderId="24" applyNumberFormat="0" applyFont="0" applyAlignment="0" applyProtection="0"/>
    <xf numFmtId="0" fontId="11" fillId="5" borderId="24" applyNumberFormat="0" applyFont="0" applyAlignment="0" applyProtection="0"/>
    <xf numFmtId="0" fontId="11" fillId="0" borderId="0"/>
  </cellStyleXfs>
  <cellXfs count="101">
    <xf numFmtId="0" fontId="0" fillId="0" borderId="0" xfId="0"/>
    <xf numFmtId="0" fontId="4" fillId="0" borderId="0" xfId="0" applyFont="1" applyBorder="1" applyAlignment="1" applyProtection="1"/>
    <xf numFmtId="165" fontId="4" fillId="0" borderId="0" xfId="0" applyNumberFormat="1" applyFont="1" applyBorder="1" applyAlignment="1" applyProtection="1"/>
    <xf numFmtId="0" fontId="0" fillId="0" borderId="0" xfId="0" applyBorder="1"/>
    <xf numFmtId="0" fontId="0" fillId="0" borderId="0" xfId="0" applyBorder="1" applyAlignment="1"/>
    <xf numFmtId="49" fontId="5" fillId="0" borderId="0" xfId="0" applyNumberFormat="1" applyFont="1" applyBorder="1" applyAlignment="1" applyProtection="1"/>
    <xf numFmtId="0" fontId="8" fillId="0" borderId="0" xfId="0" applyFont="1" applyBorder="1" applyAlignment="1" applyProtection="1"/>
    <xf numFmtId="0" fontId="8" fillId="0" borderId="0" xfId="0" applyFont="1" applyBorder="1" applyAlignment="1" applyProtection="1">
      <alignment horizontal="left" vertical="top"/>
    </xf>
    <xf numFmtId="0" fontId="8" fillId="0" borderId="0" xfId="0" applyFont="1" applyBorder="1" applyAlignment="1" applyProtection="1">
      <alignment vertical="top" wrapText="1"/>
    </xf>
    <xf numFmtId="49" fontId="9" fillId="0" borderId="1" xfId="1" applyNumberFormat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7" fillId="0" borderId="0" xfId="1" applyFont="1" applyFill="1" applyAlignment="1"/>
    <xf numFmtId="166" fontId="10" fillId="0" borderId="1" xfId="3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49" fontId="10" fillId="0" borderId="1" xfId="2" applyNumberFormat="1" applyFont="1" applyFill="1" applyBorder="1" applyAlignment="1">
      <alignment horizontal="center" vertical="center"/>
    </xf>
    <xf numFmtId="166" fontId="12" fillId="0" borderId="1" xfId="0" applyNumberFormat="1" applyFont="1" applyFill="1" applyBorder="1"/>
    <xf numFmtId="166" fontId="9" fillId="0" borderId="1" xfId="2" applyNumberFormat="1" applyFont="1" applyFill="1" applyBorder="1" applyAlignment="1">
      <alignment horizontal="center" vertical="center" wrapText="1"/>
    </xf>
    <xf numFmtId="166" fontId="9" fillId="0" borderId="1" xfId="0" applyNumberFormat="1" applyFont="1" applyFill="1" applyBorder="1" applyAlignment="1">
      <alignment horizontal="center"/>
    </xf>
    <xf numFmtId="49" fontId="5" fillId="2" borderId="0" xfId="0" applyNumberFormat="1" applyFont="1" applyFill="1" applyBorder="1" applyAlignment="1" applyProtection="1"/>
    <xf numFmtId="0" fontId="7" fillId="2" borderId="0" xfId="1" applyFont="1" applyFill="1" applyAlignment="1">
      <alignment horizontal="right"/>
    </xf>
    <xf numFmtId="0" fontId="8" fillId="2" borderId="0" xfId="0" applyFont="1" applyFill="1" applyBorder="1" applyAlignment="1" applyProtection="1"/>
    <xf numFmtId="0" fontId="8" fillId="2" borderId="0" xfId="0" applyFont="1" applyFill="1" applyBorder="1" applyAlignment="1" applyProtection="1">
      <alignment horizontal="left" vertical="top"/>
    </xf>
    <xf numFmtId="22" fontId="7" fillId="2" borderId="0" xfId="1" applyNumberFormat="1" applyFont="1" applyFill="1" applyAlignment="1">
      <alignment horizontal="right"/>
    </xf>
    <xf numFmtId="0" fontId="8" fillId="2" borderId="0" xfId="0" applyFont="1" applyFill="1" applyBorder="1" applyAlignment="1" applyProtection="1">
      <alignment vertical="top" wrapText="1"/>
    </xf>
    <xf numFmtId="0" fontId="4" fillId="2" borderId="0" xfId="0" applyFont="1" applyFill="1" applyBorder="1" applyAlignment="1" applyProtection="1"/>
    <xf numFmtId="0" fontId="0" fillId="2" borderId="0" xfId="0" applyFill="1"/>
    <xf numFmtId="0" fontId="9" fillId="0" borderId="1" xfId="0" applyFont="1" applyFill="1" applyBorder="1" applyAlignment="1">
      <alignment horizontal="center" vertical="center"/>
    </xf>
    <xf numFmtId="49" fontId="9" fillId="0" borderId="1" xfId="2" applyNumberFormat="1" applyFont="1" applyFill="1" applyBorder="1" applyAlignment="1">
      <alignment horizontal="center" vertical="center"/>
    </xf>
    <xf numFmtId="166" fontId="9" fillId="0" borderId="1" xfId="3" applyNumberFormat="1" applyFont="1" applyFill="1" applyBorder="1" applyAlignment="1">
      <alignment horizontal="center" vertical="center"/>
    </xf>
    <xf numFmtId="49" fontId="10" fillId="0" borderId="1" xfId="3" applyNumberFormat="1" applyFont="1" applyFill="1" applyBorder="1" applyAlignment="1">
      <alignment horizontal="center" vertical="center" wrapText="1" shrinkToFit="1"/>
    </xf>
    <xf numFmtId="0" fontId="10" fillId="0" borderId="1" xfId="3" applyNumberFormat="1" applyFont="1" applyFill="1" applyBorder="1" applyAlignment="1">
      <alignment horizontal="left" vertical="center" wrapText="1" shrinkToFit="1"/>
    </xf>
    <xf numFmtId="166" fontId="10" fillId="0" borderId="1" xfId="3" applyNumberFormat="1" applyFont="1" applyFill="1" applyBorder="1" applyAlignment="1">
      <alignment horizontal="center" vertical="center" wrapText="1" shrinkToFit="1"/>
    </xf>
    <xf numFmtId="0" fontId="10" fillId="0" borderId="1" xfId="8" applyNumberFormat="1" applyFont="1" applyFill="1" applyBorder="1" applyAlignment="1">
      <alignment vertical="top" wrapText="1" shrinkToFit="1"/>
    </xf>
    <xf numFmtId="49" fontId="9" fillId="0" borderId="1" xfId="3" applyNumberFormat="1" applyFont="1" applyFill="1" applyBorder="1" applyAlignment="1">
      <alignment horizontal="center" vertical="center" wrapText="1" shrinkToFit="1"/>
    </xf>
    <xf numFmtId="0" fontId="9" fillId="0" borderId="1" xfId="3" applyNumberFormat="1" applyFont="1" applyFill="1" applyBorder="1" applyAlignment="1">
      <alignment horizontal="left" vertical="center" wrapText="1" shrinkToFit="1"/>
    </xf>
    <xf numFmtId="166" fontId="9" fillId="0" borderId="1" xfId="3" applyNumberFormat="1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 shrinkToFit="1"/>
    </xf>
    <xf numFmtId="49" fontId="10" fillId="0" borderId="1" xfId="2" applyNumberFormat="1" applyFont="1" applyFill="1" applyBorder="1" applyAlignment="1">
      <alignment horizontal="center" vertical="center" wrapText="1" shrinkToFit="1"/>
    </xf>
    <xf numFmtId="0" fontId="10" fillId="0" borderId="1" xfId="0" applyNumberFormat="1" applyFont="1" applyFill="1" applyBorder="1" applyAlignment="1">
      <alignment horizontal="left" vertical="top" wrapText="1" shrinkToFit="1"/>
    </xf>
    <xf numFmtId="0" fontId="9" fillId="0" borderId="1" xfId="0" applyFont="1" applyFill="1" applyBorder="1" applyAlignment="1">
      <alignment horizontal="center" vertical="center" wrapText="1" shrinkToFit="1"/>
    </xf>
    <xf numFmtId="49" fontId="9" fillId="0" borderId="1" xfId="2" applyNumberFormat="1" applyFont="1" applyFill="1" applyBorder="1" applyAlignment="1">
      <alignment horizontal="center" vertical="center" wrapText="1" shrinkToFit="1"/>
    </xf>
    <xf numFmtId="0" fontId="9" fillId="0" borderId="1" xfId="0" applyNumberFormat="1" applyFont="1" applyFill="1" applyBorder="1" applyAlignment="1">
      <alignment horizontal="left" vertical="top" wrapText="1" shrinkToFit="1"/>
    </xf>
    <xf numFmtId="0" fontId="10" fillId="0" borderId="1" xfId="379" applyNumberFormat="1" applyFont="1" applyFill="1" applyBorder="1" applyAlignment="1">
      <alignment horizontal="left" vertical="center" wrapText="1" shrinkToFit="1"/>
    </xf>
    <xf numFmtId="0" fontId="9" fillId="0" borderId="1" xfId="379" applyNumberFormat="1" applyFont="1" applyFill="1" applyBorder="1" applyAlignment="1">
      <alignment horizontal="left" vertical="center" wrapText="1" shrinkToFit="1"/>
    </xf>
    <xf numFmtId="0" fontId="0" fillId="0" borderId="0" xfId="0" applyFill="1"/>
    <xf numFmtId="0" fontId="11" fillId="0" borderId="0" xfId="0" applyFont="1" applyFill="1" applyBorder="1" applyAlignment="1">
      <alignment wrapText="1"/>
    </xf>
    <xf numFmtId="0" fontId="10" fillId="0" borderId="22" xfId="0" applyFont="1" applyFill="1" applyBorder="1" applyAlignment="1">
      <alignment horizontal="center" vertical="center" wrapText="1" shrinkToFit="1"/>
    </xf>
    <xf numFmtId="49" fontId="10" fillId="0" borderId="22" xfId="2" applyNumberFormat="1" applyFont="1" applyFill="1" applyBorder="1" applyAlignment="1">
      <alignment horizontal="center" vertical="center" wrapText="1" shrinkToFit="1"/>
    </xf>
    <xf numFmtId="0" fontId="10" fillId="0" borderId="22" xfId="379" applyNumberFormat="1" applyFont="1" applyFill="1" applyBorder="1" applyAlignment="1">
      <alignment horizontal="left" vertical="center" wrapText="1" shrinkToFit="1"/>
    </xf>
    <xf numFmtId="166" fontId="10" fillId="0" borderId="22" xfId="3" applyNumberFormat="1" applyFont="1" applyFill="1" applyBorder="1" applyAlignment="1">
      <alignment horizontal="center" vertical="center" wrapText="1" shrinkToFit="1"/>
    </xf>
    <xf numFmtId="0" fontId="9" fillId="0" borderId="22" xfId="0" applyFont="1" applyFill="1" applyBorder="1" applyAlignment="1">
      <alignment horizontal="center" vertical="center" wrapText="1" shrinkToFit="1"/>
    </xf>
    <xf numFmtId="49" fontId="9" fillId="0" borderId="22" xfId="2" applyNumberFormat="1" applyFont="1" applyFill="1" applyBorder="1" applyAlignment="1">
      <alignment horizontal="center" vertical="center" wrapText="1" shrinkToFit="1"/>
    </xf>
    <xf numFmtId="0" fontId="9" fillId="0" borderId="22" xfId="379" applyNumberFormat="1" applyFont="1" applyFill="1" applyBorder="1" applyAlignment="1">
      <alignment horizontal="left" vertical="center" wrapText="1" shrinkToFit="1"/>
    </xf>
    <xf numFmtId="166" fontId="9" fillId="0" borderId="22" xfId="3" applyNumberFormat="1" applyFont="1" applyFill="1" applyBorder="1" applyAlignment="1">
      <alignment horizontal="center" vertical="center" wrapText="1" shrinkToFit="1"/>
    </xf>
    <xf numFmtId="166" fontId="12" fillId="0" borderId="1" xfId="0" applyNumberFormat="1" applyFont="1" applyFill="1" applyBorder="1" applyAlignment="1">
      <alignment wrapText="1" shrinkToFit="1"/>
    </xf>
    <xf numFmtId="166" fontId="9" fillId="0" borderId="1" xfId="2" applyNumberFormat="1" applyFont="1" applyFill="1" applyBorder="1" applyAlignment="1">
      <alignment horizontal="center" vertical="center" wrapText="1" shrinkToFit="1"/>
    </xf>
    <xf numFmtId="0" fontId="11" fillId="2" borderId="0" xfId="0" applyFont="1" applyFill="1" applyBorder="1" applyAlignment="1">
      <alignment wrapText="1"/>
    </xf>
    <xf numFmtId="49" fontId="10" fillId="0" borderId="1" xfId="3" applyNumberFormat="1" applyFont="1" applyFill="1" applyBorder="1" applyAlignment="1">
      <alignment horizontal="center" vertical="center"/>
    </xf>
    <xf numFmtId="169" fontId="10" fillId="0" borderId="1" xfId="3" applyNumberFormat="1" applyFont="1" applyFill="1" applyBorder="1" applyAlignment="1">
      <alignment horizontal="center" vertical="center"/>
    </xf>
    <xf numFmtId="49" fontId="9" fillId="0" borderId="1" xfId="3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13" fillId="0" borderId="0" xfId="0" applyFont="1" applyFill="1"/>
    <xf numFmtId="49" fontId="10" fillId="0" borderId="2" xfId="0" applyNumberFormat="1" applyFont="1" applyFill="1" applyBorder="1" applyAlignment="1" applyProtection="1">
      <alignment horizontal="center" vertical="center" wrapText="1"/>
    </xf>
    <xf numFmtId="49" fontId="10" fillId="0" borderId="2" xfId="0" applyNumberFormat="1" applyFont="1" applyFill="1" applyBorder="1" applyAlignment="1" applyProtection="1">
      <alignment horizontal="left" wrapText="1"/>
    </xf>
    <xf numFmtId="49" fontId="10" fillId="0" borderId="2" xfId="0" applyNumberFormat="1" applyFont="1" applyFill="1" applyBorder="1" applyAlignment="1" applyProtection="1">
      <alignment horizontal="left" vertical="center" wrapText="1"/>
    </xf>
    <xf numFmtId="49" fontId="9" fillId="0" borderId="2" xfId="0" applyNumberFormat="1" applyFont="1" applyFill="1" applyBorder="1" applyAlignment="1" applyProtection="1">
      <alignment horizontal="center" vertical="center" wrapText="1"/>
    </xf>
    <xf numFmtId="49" fontId="9" fillId="0" borderId="2" xfId="0" applyNumberFormat="1" applyFont="1" applyFill="1" applyBorder="1" applyAlignment="1" applyProtection="1">
      <alignment horizontal="left" wrapText="1"/>
    </xf>
    <xf numFmtId="0" fontId="10" fillId="0" borderId="0" xfId="0" applyFont="1" applyFill="1" applyAlignment="1">
      <alignment wrapText="1"/>
    </xf>
    <xf numFmtId="49" fontId="9" fillId="0" borderId="2" xfId="3" applyNumberFormat="1" applyFont="1" applyFill="1" applyBorder="1" applyAlignment="1" applyProtection="1">
      <alignment horizontal="center" vertical="center" wrapText="1"/>
    </xf>
    <xf numFmtId="49" fontId="9" fillId="0" borderId="2" xfId="3" applyNumberFormat="1" applyFont="1" applyFill="1" applyBorder="1" applyAlignment="1" applyProtection="1">
      <alignment horizontal="left" wrapText="1"/>
    </xf>
    <xf numFmtId="49" fontId="10" fillId="0" borderId="2" xfId="3" applyNumberFormat="1" applyFont="1" applyFill="1" applyBorder="1" applyAlignment="1" applyProtection="1">
      <alignment horizontal="center" vertical="center" wrapText="1"/>
    </xf>
    <xf numFmtId="49" fontId="10" fillId="0" borderId="2" xfId="3" applyNumberFormat="1" applyFont="1" applyFill="1" applyBorder="1" applyAlignment="1" applyProtection="1">
      <alignment horizontal="left" wrapText="1"/>
    </xf>
    <xf numFmtId="49" fontId="10" fillId="0" borderId="2" xfId="3" applyNumberFormat="1" applyFont="1" applyFill="1" applyBorder="1" applyAlignment="1" applyProtection="1">
      <alignment horizontal="left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top" wrapText="1"/>
    </xf>
    <xf numFmtId="49" fontId="10" fillId="0" borderId="32" xfId="0" applyNumberFormat="1" applyFont="1" applyFill="1" applyBorder="1" applyAlignment="1" applyProtection="1">
      <alignment horizontal="center" vertical="center" wrapText="1"/>
    </xf>
    <xf numFmtId="49" fontId="10" fillId="0" borderId="22" xfId="2" applyNumberFormat="1" applyFont="1" applyFill="1" applyBorder="1" applyAlignment="1">
      <alignment horizontal="center" vertical="center"/>
    </xf>
    <xf numFmtId="0" fontId="10" fillId="0" borderId="22" xfId="0" applyNumberFormat="1" applyFont="1" applyFill="1" applyBorder="1" applyAlignment="1">
      <alignment horizontal="left" vertical="top" wrapText="1" shrinkToFit="1"/>
    </xf>
    <xf numFmtId="166" fontId="10" fillId="0" borderId="22" xfId="3" applyNumberFormat="1" applyFont="1" applyFill="1" applyBorder="1" applyAlignment="1">
      <alignment horizontal="center" vertical="center"/>
    </xf>
    <xf numFmtId="169" fontId="9" fillId="0" borderId="1" xfId="3" applyNumberFormat="1" applyFont="1" applyFill="1" applyBorder="1" applyAlignment="1">
      <alignment horizontal="center" vertical="center"/>
    </xf>
    <xf numFmtId="166" fontId="10" fillId="72" borderId="1" xfId="3" applyNumberFormat="1" applyFont="1" applyFill="1" applyBorder="1" applyAlignment="1">
      <alignment horizontal="center" vertical="center" wrapText="1" shrinkToFit="1"/>
    </xf>
    <xf numFmtId="49" fontId="10" fillId="72" borderId="1" xfId="3" applyNumberFormat="1" applyFont="1" applyFill="1" applyBorder="1" applyAlignment="1">
      <alignment horizontal="center" vertical="center" wrapText="1" shrinkToFit="1"/>
    </xf>
    <xf numFmtId="0" fontId="10" fillId="72" borderId="1" xfId="3" applyNumberFormat="1" applyFont="1" applyFill="1" applyBorder="1" applyAlignment="1">
      <alignment horizontal="left" vertical="center" wrapText="1" shrinkToFit="1"/>
    </xf>
    <xf numFmtId="0" fontId="10" fillId="72" borderId="1" xfId="0" applyFont="1" applyFill="1" applyBorder="1" applyAlignment="1">
      <alignment horizontal="center" vertical="center" wrapText="1" shrinkToFit="1"/>
    </xf>
    <xf numFmtId="49" fontId="10" fillId="72" borderId="1" xfId="2" applyNumberFormat="1" applyFont="1" applyFill="1" applyBorder="1" applyAlignment="1">
      <alignment horizontal="center" vertical="center" wrapText="1" shrinkToFit="1"/>
    </xf>
    <xf numFmtId="0" fontId="10" fillId="72" borderId="1" xfId="0" applyNumberFormat="1" applyFont="1" applyFill="1" applyBorder="1" applyAlignment="1">
      <alignment horizontal="left" vertical="top" wrapText="1" shrinkToFit="1"/>
    </xf>
    <xf numFmtId="0" fontId="9" fillId="72" borderId="1" xfId="0" applyFont="1" applyFill="1" applyBorder="1" applyAlignment="1">
      <alignment horizontal="center" vertical="center" wrapText="1" shrinkToFit="1"/>
    </xf>
    <xf numFmtId="49" fontId="9" fillId="72" borderId="1" xfId="2" applyNumberFormat="1" applyFont="1" applyFill="1" applyBorder="1" applyAlignment="1">
      <alignment horizontal="center" vertical="center" wrapText="1" shrinkToFit="1"/>
    </xf>
    <xf numFmtId="0" fontId="9" fillId="72" borderId="1" xfId="0" applyNumberFormat="1" applyFont="1" applyFill="1" applyBorder="1" applyAlignment="1">
      <alignment horizontal="left" vertical="top" wrapText="1" shrinkToFit="1"/>
    </xf>
    <xf numFmtId="166" fontId="9" fillId="72" borderId="1" xfId="3" applyNumberFormat="1" applyFont="1" applyFill="1" applyBorder="1" applyAlignment="1">
      <alignment horizontal="center" vertical="center" wrapText="1" shrinkToFit="1"/>
    </xf>
    <xf numFmtId="49" fontId="68" fillId="72" borderId="1" xfId="0" applyNumberFormat="1" applyFont="1" applyFill="1" applyBorder="1" applyAlignment="1">
      <alignment horizontal="center" vertical="center" wrapText="1"/>
    </xf>
    <xf numFmtId="49" fontId="68" fillId="72" borderId="1" xfId="0" applyNumberFormat="1" applyFont="1" applyFill="1" applyBorder="1" applyAlignment="1">
      <alignment horizontal="justify" vertical="center" wrapText="1"/>
    </xf>
    <xf numFmtId="166" fontId="10" fillId="72" borderId="1" xfId="0" applyNumberFormat="1" applyFont="1" applyFill="1" applyBorder="1" applyAlignment="1">
      <alignment horizontal="center" vertical="center"/>
    </xf>
    <xf numFmtId="49" fontId="10" fillId="72" borderId="1" xfId="0" applyNumberFormat="1" applyFont="1" applyFill="1" applyBorder="1" applyAlignment="1">
      <alignment horizontal="center" vertical="center" wrapText="1"/>
    </xf>
    <xf numFmtId="49" fontId="10" fillId="72" borderId="1" xfId="0" applyNumberFormat="1" applyFont="1" applyFill="1" applyBorder="1" applyAlignment="1">
      <alignment horizontal="justify" vertical="center" wrapText="1"/>
    </xf>
    <xf numFmtId="49" fontId="10" fillId="72" borderId="2" xfId="0" applyNumberFormat="1" applyFont="1" applyFill="1" applyBorder="1" applyAlignment="1" applyProtection="1">
      <alignment horizontal="center" vertical="center" wrapText="1"/>
    </xf>
    <xf numFmtId="49" fontId="69" fillId="72" borderId="1" xfId="0" applyNumberFormat="1" applyFont="1" applyFill="1" applyBorder="1" applyAlignment="1">
      <alignment horizontal="center" vertical="center" wrapText="1"/>
    </xf>
    <xf numFmtId="49" fontId="10" fillId="72" borderId="2" xfId="0" applyNumberFormat="1" applyFont="1" applyFill="1" applyBorder="1" applyAlignment="1" applyProtection="1">
      <alignment horizontal="left" vertical="center" wrapText="1"/>
    </xf>
    <xf numFmtId="166" fontId="9" fillId="72" borderId="1" xfId="0" applyNumberFormat="1" applyFont="1" applyFill="1" applyBorder="1" applyAlignment="1">
      <alignment horizontal="center" vertical="center" wrapText="1" shrinkToFit="1"/>
    </xf>
    <xf numFmtId="0" fontId="9" fillId="2" borderId="0" xfId="0" applyFont="1" applyFill="1" applyBorder="1" applyAlignment="1" applyProtection="1">
      <alignment horizontal="center" vertical="top" wrapText="1"/>
    </xf>
    <xf numFmtId="0" fontId="9" fillId="0" borderId="0" xfId="0" applyFont="1" applyBorder="1" applyAlignment="1" applyProtection="1">
      <alignment horizontal="center" vertical="top" wrapText="1"/>
    </xf>
  </cellXfs>
  <cellStyles count="571">
    <cellStyle name="20% - Accent1" xfId="15"/>
    <cellStyle name="20% - Accent2" xfId="16"/>
    <cellStyle name="20% - Accent3" xfId="17"/>
    <cellStyle name="20% - Accent4" xfId="18"/>
    <cellStyle name="20% - Accent5" xfId="19"/>
    <cellStyle name="20% - Accent6" xfId="20"/>
    <cellStyle name="20% - Акцент1 2" xfId="21"/>
    <cellStyle name="20% - Акцент1 3" xfId="22"/>
    <cellStyle name="20% - Акцент2 2" xfId="23"/>
    <cellStyle name="20% - Акцент2 3" xfId="24"/>
    <cellStyle name="20% - Акцент3 2" xfId="25"/>
    <cellStyle name="20% - Акцент3 3" xfId="26"/>
    <cellStyle name="20% - Акцент4 2" xfId="27"/>
    <cellStyle name="20% - Акцент4 3" xfId="28"/>
    <cellStyle name="20% - Акцент5 2" xfId="29"/>
    <cellStyle name="20% - Акцент5 3" xfId="30"/>
    <cellStyle name="20% - Акцент6 2" xfId="31"/>
    <cellStyle name="20% - Акцент6 3" xfId="32"/>
    <cellStyle name="40% - Accent1" xfId="33"/>
    <cellStyle name="40% - Accent2" xfId="34"/>
    <cellStyle name="40% - Accent3" xfId="35"/>
    <cellStyle name="40% - Accent4" xfId="36"/>
    <cellStyle name="40% - Accent5" xfId="37"/>
    <cellStyle name="40% - Accent6" xfId="38"/>
    <cellStyle name="40% - Акцент1 2" xfId="39"/>
    <cellStyle name="40% - Акцент1 3" xfId="40"/>
    <cellStyle name="40% - Акцент2 2" xfId="41"/>
    <cellStyle name="40% - Акцент2 3" xfId="42"/>
    <cellStyle name="40% - Акцент3 2" xfId="43"/>
    <cellStyle name="40% - Акцент3 3" xfId="44"/>
    <cellStyle name="40% - Акцент4 2" xfId="45"/>
    <cellStyle name="40% - Акцент4 3" xfId="46"/>
    <cellStyle name="40% - Акцент5 2" xfId="47"/>
    <cellStyle name="40% - Акцент5 3" xfId="48"/>
    <cellStyle name="40% - Акцент6 2" xfId="49"/>
    <cellStyle name="40% - Акцент6 3" xfId="50"/>
    <cellStyle name="60% - Accent1" xfId="51"/>
    <cellStyle name="60% - Accent2" xfId="52"/>
    <cellStyle name="60% - Accent3" xfId="53"/>
    <cellStyle name="60% - Accent4" xfId="54"/>
    <cellStyle name="60% - Accent5" xfId="55"/>
    <cellStyle name="60% - Accent6" xfId="56"/>
    <cellStyle name="60% - Акцент1 2" xfId="57"/>
    <cellStyle name="60% - Акцент2 2" xfId="58"/>
    <cellStyle name="60% - Акцент3 2" xfId="59"/>
    <cellStyle name="60% - Акцент4 2" xfId="60"/>
    <cellStyle name="60% - Акцент5 2" xfId="61"/>
    <cellStyle name="60% - Акцент6 2" xfId="62"/>
    <cellStyle name="Accent1" xfId="63"/>
    <cellStyle name="Accent1 - 20%" xfId="64"/>
    <cellStyle name="Accent1 - 20% 2" xfId="65"/>
    <cellStyle name="Accent1 - 40%" xfId="66"/>
    <cellStyle name="Accent1 - 40% 2" xfId="67"/>
    <cellStyle name="Accent1 - 60%" xfId="68"/>
    <cellStyle name="Accent1 - 60% 2" xfId="69"/>
    <cellStyle name="Accent2" xfId="70"/>
    <cellStyle name="Accent2 - 20%" xfId="71"/>
    <cellStyle name="Accent2 - 20% 2" xfId="72"/>
    <cellStyle name="Accent2 - 40%" xfId="73"/>
    <cellStyle name="Accent2 - 40% 2" xfId="74"/>
    <cellStyle name="Accent2 - 60%" xfId="75"/>
    <cellStyle name="Accent2 - 60% 2" xfId="76"/>
    <cellStyle name="Accent3" xfId="77"/>
    <cellStyle name="Accent3 - 20%" xfId="78"/>
    <cellStyle name="Accent3 - 20% 2" xfId="79"/>
    <cellStyle name="Accent3 - 40%" xfId="80"/>
    <cellStyle name="Accent3 - 40% 2" xfId="81"/>
    <cellStyle name="Accent3 - 60%" xfId="82"/>
    <cellStyle name="Accent3 - 60% 2" xfId="83"/>
    <cellStyle name="Accent3_10" xfId="84"/>
    <cellStyle name="Accent4" xfId="85"/>
    <cellStyle name="Accent4 - 20%" xfId="86"/>
    <cellStyle name="Accent4 - 20% 2" xfId="87"/>
    <cellStyle name="Accent4 - 40%" xfId="88"/>
    <cellStyle name="Accent4 - 40% 2" xfId="89"/>
    <cellStyle name="Accent4 - 60%" xfId="90"/>
    <cellStyle name="Accent4 - 60% 2" xfId="91"/>
    <cellStyle name="Accent4_10" xfId="92"/>
    <cellStyle name="Accent5" xfId="93"/>
    <cellStyle name="Accent5 - 20%" xfId="94"/>
    <cellStyle name="Accent5 - 20% 2" xfId="95"/>
    <cellStyle name="Accent5 - 40%" xfId="96"/>
    <cellStyle name="Accent5 - 60%" xfId="97"/>
    <cellStyle name="Accent5 - 60% 2" xfId="98"/>
    <cellStyle name="Accent5_10" xfId="99"/>
    <cellStyle name="Accent6" xfId="100"/>
    <cellStyle name="Accent6 - 20%" xfId="101"/>
    <cellStyle name="Accent6 - 40%" xfId="102"/>
    <cellStyle name="Accent6 - 40% 2" xfId="103"/>
    <cellStyle name="Accent6 - 60%" xfId="104"/>
    <cellStyle name="Accent6 - 60% 2" xfId="105"/>
    <cellStyle name="Accent6_10" xfId="106"/>
    <cellStyle name="Bad" xfId="107"/>
    <cellStyle name="Calculation" xfId="108"/>
    <cellStyle name="Calculation 2" xfId="481"/>
    <cellStyle name="Check Cell" xfId="109"/>
    <cellStyle name="Emphasis 1" xfId="110"/>
    <cellStyle name="Emphasis 1 2" xfId="111"/>
    <cellStyle name="Emphasis 2" xfId="112"/>
    <cellStyle name="Emphasis 2 2" xfId="113"/>
    <cellStyle name="Emphasis 3" xfId="114"/>
    <cellStyle name="Explanatory Text" xfId="115"/>
    <cellStyle name="Good" xfId="116"/>
    <cellStyle name="Heading 1" xfId="117"/>
    <cellStyle name="Heading 2" xfId="118"/>
    <cellStyle name="Heading 3" xfId="119"/>
    <cellStyle name="Heading 4" xfId="120"/>
    <cellStyle name="Input" xfId="121"/>
    <cellStyle name="Input 2" xfId="482"/>
    <cellStyle name="Linked Cell" xfId="122"/>
    <cellStyle name="Neutral" xfId="123"/>
    <cellStyle name="Normal_Regional Data for IGR" xfId="124"/>
    <cellStyle name="Note" xfId="125"/>
    <cellStyle name="Note 2" xfId="483"/>
    <cellStyle name="Output" xfId="126"/>
    <cellStyle name="Output 2" xfId="484"/>
    <cellStyle name="SAPBEXaggData" xfId="127"/>
    <cellStyle name="SAPBEXaggData 2" xfId="128"/>
    <cellStyle name="SAPBEXaggData 2 2" xfId="129"/>
    <cellStyle name="SAPBEXaggData 2 2 2" xfId="486"/>
    <cellStyle name="SAPBEXaggData 3" xfId="130"/>
    <cellStyle name="SAPBEXaggData 3 2" xfId="131"/>
    <cellStyle name="SAPBEXaggData 4" xfId="485"/>
    <cellStyle name="SAPBEXaggData_Приложения к закону (поправки)" xfId="132"/>
    <cellStyle name="SAPBEXaggDataEmph" xfId="133"/>
    <cellStyle name="SAPBEXaggDataEmph 2" xfId="134"/>
    <cellStyle name="SAPBEXaggDataEmph 2 2" xfId="135"/>
    <cellStyle name="SAPBEXaggDataEmph 2 2 2" xfId="488"/>
    <cellStyle name="SAPBEXaggDataEmph 3" xfId="136"/>
    <cellStyle name="SAPBEXaggDataEmph 3 2" xfId="137"/>
    <cellStyle name="SAPBEXaggDataEmph 4" xfId="487"/>
    <cellStyle name="SAPBEXaggItem" xfId="138"/>
    <cellStyle name="SAPBEXaggItem 2" xfId="139"/>
    <cellStyle name="SAPBEXaggItem 2 2" xfId="140"/>
    <cellStyle name="SAPBEXaggItem 2 2 2" xfId="490"/>
    <cellStyle name="SAPBEXaggItem 3" xfId="141"/>
    <cellStyle name="SAPBEXaggItem 3 2" xfId="142"/>
    <cellStyle name="SAPBEXaggItem 4" xfId="489"/>
    <cellStyle name="SAPBEXaggItem_8" xfId="143"/>
    <cellStyle name="SAPBEXaggItemX" xfId="144"/>
    <cellStyle name="SAPBEXaggItemX 2" xfId="145"/>
    <cellStyle name="SAPBEXaggItemX 2 2" xfId="146"/>
    <cellStyle name="SAPBEXaggItemX 2 2 2" xfId="492"/>
    <cellStyle name="SAPBEXaggItemX 3" xfId="147"/>
    <cellStyle name="SAPBEXaggItemX 3 2" xfId="148"/>
    <cellStyle name="SAPBEXaggItemX 4" xfId="491"/>
    <cellStyle name="SAPBEXchaText" xfId="149"/>
    <cellStyle name="SAPBEXchaText 2" xfId="150"/>
    <cellStyle name="SAPBEXchaText 2 2" xfId="151"/>
    <cellStyle name="SAPBEXchaText 3" xfId="152"/>
    <cellStyle name="SAPBEXchaText 3 2" xfId="153"/>
    <cellStyle name="SAPBEXchaText 4" xfId="493"/>
    <cellStyle name="SAPBEXexcBad7" xfId="154"/>
    <cellStyle name="SAPBEXexcBad7 2" xfId="155"/>
    <cellStyle name="SAPBEXexcBad7 2 2" xfId="156"/>
    <cellStyle name="SAPBEXexcBad7 2 2 2" xfId="495"/>
    <cellStyle name="SAPBEXexcBad7 3" xfId="157"/>
    <cellStyle name="SAPBEXexcBad7 3 2" xfId="158"/>
    <cellStyle name="SAPBEXexcBad7 4" xfId="494"/>
    <cellStyle name="SAPBEXexcBad8" xfId="159"/>
    <cellStyle name="SAPBEXexcBad8 2" xfId="160"/>
    <cellStyle name="SAPBEXexcBad8 2 2" xfId="161"/>
    <cellStyle name="SAPBEXexcBad8 2 2 2" xfId="497"/>
    <cellStyle name="SAPBEXexcBad8 3" xfId="162"/>
    <cellStyle name="SAPBEXexcBad8 3 2" xfId="163"/>
    <cellStyle name="SAPBEXexcBad8 4" xfId="496"/>
    <cellStyle name="SAPBEXexcBad9" xfId="164"/>
    <cellStyle name="SAPBEXexcBad9 2" xfId="165"/>
    <cellStyle name="SAPBEXexcBad9 2 2" xfId="166"/>
    <cellStyle name="SAPBEXexcBad9 2 2 2" xfId="499"/>
    <cellStyle name="SAPBEXexcBad9 3" xfId="167"/>
    <cellStyle name="SAPBEXexcBad9 3 2" xfId="168"/>
    <cellStyle name="SAPBEXexcBad9 4" xfId="498"/>
    <cellStyle name="SAPBEXexcCritical4" xfId="169"/>
    <cellStyle name="SAPBEXexcCritical4 2" xfId="170"/>
    <cellStyle name="SAPBEXexcCritical4 2 2" xfId="171"/>
    <cellStyle name="SAPBEXexcCritical4 2 2 2" xfId="501"/>
    <cellStyle name="SAPBEXexcCritical4 3" xfId="172"/>
    <cellStyle name="SAPBEXexcCritical4 3 2" xfId="173"/>
    <cellStyle name="SAPBEXexcCritical4 4" xfId="500"/>
    <cellStyle name="SAPBEXexcCritical5" xfId="174"/>
    <cellStyle name="SAPBEXexcCritical5 2" xfId="175"/>
    <cellStyle name="SAPBEXexcCritical5 2 2" xfId="176"/>
    <cellStyle name="SAPBEXexcCritical5 2 2 2" xfId="503"/>
    <cellStyle name="SAPBEXexcCritical5 3" xfId="177"/>
    <cellStyle name="SAPBEXexcCritical5 3 2" xfId="178"/>
    <cellStyle name="SAPBEXexcCritical5 4" xfId="502"/>
    <cellStyle name="SAPBEXexcCritical6" xfId="179"/>
    <cellStyle name="SAPBEXexcCritical6 2" xfId="180"/>
    <cellStyle name="SAPBEXexcCritical6 2 2" xfId="181"/>
    <cellStyle name="SAPBEXexcCritical6 2 2 2" xfId="505"/>
    <cellStyle name="SAPBEXexcCritical6 3" xfId="182"/>
    <cellStyle name="SAPBEXexcCritical6 3 2" xfId="183"/>
    <cellStyle name="SAPBEXexcCritical6 4" xfId="504"/>
    <cellStyle name="SAPBEXexcGood1" xfId="184"/>
    <cellStyle name="SAPBEXexcGood1 2" xfId="185"/>
    <cellStyle name="SAPBEXexcGood1 2 2" xfId="186"/>
    <cellStyle name="SAPBEXexcGood1 2 2 2" xfId="507"/>
    <cellStyle name="SAPBEXexcGood1 3" xfId="187"/>
    <cellStyle name="SAPBEXexcGood1 3 2" xfId="188"/>
    <cellStyle name="SAPBEXexcGood1 4" xfId="506"/>
    <cellStyle name="SAPBEXexcGood2" xfId="189"/>
    <cellStyle name="SAPBEXexcGood2 2" xfId="190"/>
    <cellStyle name="SAPBEXexcGood2 2 2" xfId="191"/>
    <cellStyle name="SAPBEXexcGood2 2 2 2" xfId="509"/>
    <cellStyle name="SAPBEXexcGood2 3" xfId="192"/>
    <cellStyle name="SAPBEXexcGood2 3 2" xfId="193"/>
    <cellStyle name="SAPBEXexcGood2 4" xfId="508"/>
    <cellStyle name="SAPBEXexcGood3" xfId="194"/>
    <cellStyle name="SAPBEXexcGood3 2" xfId="195"/>
    <cellStyle name="SAPBEXexcGood3 2 2" xfId="196"/>
    <cellStyle name="SAPBEXexcGood3 2 2 2" xfId="511"/>
    <cellStyle name="SAPBEXexcGood3 3" xfId="197"/>
    <cellStyle name="SAPBEXexcGood3 3 2" xfId="198"/>
    <cellStyle name="SAPBEXexcGood3 4" xfId="510"/>
    <cellStyle name="SAPBEXfilterDrill" xfId="199"/>
    <cellStyle name="SAPBEXfilterDrill 2" xfId="200"/>
    <cellStyle name="SAPBEXfilterDrill 2 2" xfId="201"/>
    <cellStyle name="SAPBEXfilterDrill 3" xfId="202"/>
    <cellStyle name="SAPBEXfilterDrill 3 2" xfId="203"/>
    <cellStyle name="SAPBEXfilterDrill 4" xfId="512"/>
    <cellStyle name="SAPBEXfilterItem" xfId="204"/>
    <cellStyle name="SAPBEXfilterItem 2" xfId="205"/>
    <cellStyle name="SAPBEXfilterItem 2 2" xfId="206"/>
    <cellStyle name="SAPBEXfilterItem 3" xfId="207"/>
    <cellStyle name="SAPBEXfilterItem 3 2" xfId="208"/>
    <cellStyle name="SAPBEXfilterItem 4" xfId="513"/>
    <cellStyle name="SAPBEXfilterText" xfId="209"/>
    <cellStyle name="SAPBEXfilterText 2" xfId="210"/>
    <cellStyle name="SAPBEXfilterText 2 2" xfId="211"/>
    <cellStyle name="SAPBEXfilterText 3" xfId="212"/>
    <cellStyle name="SAPBEXfilterText 3 2" xfId="213"/>
    <cellStyle name="SAPBEXfilterText 4" xfId="514"/>
    <cellStyle name="SAPBEXformats" xfId="214"/>
    <cellStyle name="SAPBEXformats 2" xfId="215"/>
    <cellStyle name="SAPBEXformats 2 2" xfId="216"/>
    <cellStyle name="SAPBEXformats 2 2 2" xfId="516"/>
    <cellStyle name="SAPBEXformats 3" xfId="217"/>
    <cellStyle name="SAPBEXformats 3 2" xfId="218"/>
    <cellStyle name="SAPBEXformats 4" xfId="515"/>
    <cellStyle name="SAPBEXheaderItem" xfId="219"/>
    <cellStyle name="SAPBEXheaderItem 2" xfId="220"/>
    <cellStyle name="SAPBEXheaderItem 2 2" xfId="221"/>
    <cellStyle name="SAPBEXheaderItem 3" xfId="222"/>
    <cellStyle name="SAPBEXheaderItem 3 2" xfId="223"/>
    <cellStyle name="SAPBEXheaderItem 4" xfId="517"/>
    <cellStyle name="SAPBEXheaderText" xfId="224"/>
    <cellStyle name="SAPBEXheaderText 2" xfId="225"/>
    <cellStyle name="SAPBEXheaderText 2 2" xfId="226"/>
    <cellStyle name="SAPBEXheaderText 3" xfId="227"/>
    <cellStyle name="SAPBEXheaderText 3 2" xfId="228"/>
    <cellStyle name="SAPBEXheaderText 4" xfId="518"/>
    <cellStyle name="SAPBEXHLevel0" xfId="229"/>
    <cellStyle name="SAPBEXHLevel0 2" xfId="230"/>
    <cellStyle name="SAPBEXHLevel0 2 2" xfId="231"/>
    <cellStyle name="SAPBEXHLevel0 2 2 2" xfId="521"/>
    <cellStyle name="SAPBEXHLevel0 2 2 3" xfId="232"/>
    <cellStyle name="SAPBEXHLevel0 2 2 3 2" xfId="522"/>
    <cellStyle name="SAPBEXHLevel0 2 3" xfId="520"/>
    <cellStyle name="SAPBEXHLevel0 3" xfId="233"/>
    <cellStyle name="SAPBEXHLevel0 4" xfId="519"/>
    <cellStyle name="SAPBEXHLevel0X" xfId="234"/>
    <cellStyle name="SAPBEXHLevel0X 2" xfId="235"/>
    <cellStyle name="SAPBEXHLevel0X 2 2" xfId="236"/>
    <cellStyle name="SAPBEXHLevel0X 2 2 2" xfId="524"/>
    <cellStyle name="SAPBEXHLevel0X 3" xfId="237"/>
    <cellStyle name="SAPBEXHLevel0X 3 2" xfId="238"/>
    <cellStyle name="SAPBEXHLevel0X 4" xfId="523"/>
    <cellStyle name="SAPBEXHLevel1" xfId="239"/>
    <cellStyle name="SAPBEXHLevel1 2" xfId="240"/>
    <cellStyle name="SAPBEXHLevel1 2 2" xfId="241"/>
    <cellStyle name="SAPBEXHLevel1 2 2 2" xfId="527"/>
    <cellStyle name="SAPBEXHLevel1 2 3" xfId="526"/>
    <cellStyle name="SAPBEXHLevel1 3" xfId="242"/>
    <cellStyle name="SAPBEXHLevel1 4" xfId="525"/>
    <cellStyle name="SAPBEXHLevel1X" xfId="243"/>
    <cellStyle name="SAPBEXHLevel1X 2" xfId="244"/>
    <cellStyle name="SAPBEXHLevel1X 2 2" xfId="245"/>
    <cellStyle name="SAPBEXHLevel1X 2 2 2" xfId="529"/>
    <cellStyle name="SAPBEXHLevel1X 3" xfId="246"/>
    <cellStyle name="SAPBEXHLevel1X 3 2" xfId="247"/>
    <cellStyle name="SAPBEXHLevel1X 4" xfId="528"/>
    <cellStyle name="SAPBEXHLevel2" xfId="248"/>
    <cellStyle name="SAPBEXHLevel2 2" xfId="249"/>
    <cellStyle name="SAPBEXHLevel2 2 2" xfId="250"/>
    <cellStyle name="SAPBEXHLevel2 2 3" xfId="531"/>
    <cellStyle name="SAPBEXHLevel2 3" xfId="251"/>
    <cellStyle name="SAPBEXHLevel2 3 2" xfId="532"/>
    <cellStyle name="SAPBEXHLevel2 4" xfId="530"/>
    <cellStyle name="SAPBEXHLevel2X" xfId="252"/>
    <cellStyle name="SAPBEXHLevel2X 2" xfId="253"/>
    <cellStyle name="SAPBEXHLevel2X 2 2" xfId="254"/>
    <cellStyle name="SAPBEXHLevel2X 2 2 2" xfId="534"/>
    <cellStyle name="SAPBEXHLevel2X 3" xfId="255"/>
    <cellStyle name="SAPBEXHLevel2X 3 2" xfId="256"/>
    <cellStyle name="SAPBEXHLevel2X 4" xfId="533"/>
    <cellStyle name="SAPBEXHLevel3" xfId="257"/>
    <cellStyle name="SAPBEXHLevel3 2" xfId="258"/>
    <cellStyle name="SAPBEXHLevel3 2 2" xfId="259"/>
    <cellStyle name="SAPBEXHLevel3 2 2 2" xfId="536"/>
    <cellStyle name="SAPBEXHLevel3 3" xfId="260"/>
    <cellStyle name="SAPBEXHLevel3 3 2" xfId="261"/>
    <cellStyle name="SAPBEXHLevel3 4" xfId="535"/>
    <cellStyle name="SAPBEXHLevel3X" xfId="262"/>
    <cellStyle name="SAPBEXHLevel3X 2" xfId="263"/>
    <cellStyle name="SAPBEXHLevel3X 2 2" xfId="264"/>
    <cellStyle name="SAPBEXHLevel3X 2 2 2" xfId="538"/>
    <cellStyle name="SAPBEXHLevel3X 3" xfId="265"/>
    <cellStyle name="SAPBEXHLevel3X 3 2" xfId="266"/>
    <cellStyle name="SAPBEXHLevel3X 4" xfId="537"/>
    <cellStyle name="SAPBEXinputData" xfId="267"/>
    <cellStyle name="SAPBEXinputData 2" xfId="268"/>
    <cellStyle name="SAPBEXinputData 2 2" xfId="269"/>
    <cellStyle name="SAPBEXinputData 2 2 2" xfId="539"/>
    <cellStyle name="SAPBEXinputData 3" xfId="270"/>
    <cellStyle name="SAPBEXinputData 3 2" xfId="271"/>
    <cellStyle name="SAPBEXItemHeader" xfId="272"/>
    <cellStyle name="SAPBEXItemHeader 2" xfId="540"/>
    <cellStyle name="SAPBEXresData" xfId="273"/>
    <cellStyle name="SAPBEXresData 2" xfId="274"/>
    <cellStyle name="SAPBEXresData 2 2" xfId="275"/>
    <cellStyle name="SAPBEXresData 2 2 2" xfId="542"/>
    <cellStyle name="SAPBEXresData 3" xfId="276"/>
    <cellStyle name="SAPBEXresData 3 2" xfId="277"/>
    <cellStyle name="SAPBEXresData 4" xfId="541"/>
    <cellStyle name="SAPBEXresDataEmph" xfId="278"/>
    <cellStyle name="SAPBEXresDataEmph 2" xfId="279"/>
    <cellStyle name="SAPBEXresDataEmph 2 2" xfId="280"/>
    <cellStyle name="SAPBEXresDataEmph 2 2 2" xfId="544"/>
    <cellStyle name="SAPBEXresDataEmph 3" xfId="281"/>
    <cellStyle name="SAPBEXresDataEmph 3 2" xfId="282"/>
    <cellStyle name="SAPBEXresDataEmph 4" xfId="543"/>
    <cellStyle name="SAPBEXresItem" xfId="283"/>
    <cellStyle name="SAPBEXresItem 2" xfId="284"/>
    <cellStyle name="SAPBEXresItem 2 2" xfId="285"/>
    <cellStyle name="SAPBEXresItem 2 2 2" xfId="546"/>
    <cellStyle name="SAPBEXresItem 3" xfId="286"/>
    <cellStyle name="SAPBEXresItem 3 2" xfId="287"/>
    <cellStyle name="SAPBEXresItem 4" xfId="545"/>
    <cellStyle name="SAPBEXresItemX" xfId="288"/>
    <cellStyle name="SAPBEXresItemX 2" xfId="289"/>
    <cellStyle name="SAPBEXresItemX 2 2" xfId="290"/>
    <cellStyle name="SAPBEXresItemX 2 2 2" xfId="548"/>
    <cellStyle name="SAPBEXresItemX 3" xfId="291"/>
    <cellStyle name="SAPBEXresItemX 3 2" xfId="292"/>
    <cellStyle name="SAPBEXresItemX 4" xfId="547"/>
    <cellStyle name="SAPBEXstdData" xfId="293"/>
    <cellStyle name="SAPBEXstdData 2" xfId="294"/>
    <cellStyle name="SAPBEXstdData 2 2" xfId="550"/>
    <cellStyle name="SAPBEXstdData 3" xfId="295"/>
    <cellStyle name="SAPBEXstdData 4" xfId="549"/>
    <cellStyle name="SAPBEXstdData_726-ПК (прил.)" xfId="296"/>
    <cellStyle name="SAPBEXstdDataEmph" xfId="297"/>
    <cellStyle name="SAPBEXstdDataEmph 2" xfId="298"/>
    <cellStyle name="SAPBEXstdDataEmph 2 2" xfId="299"/>
    <cellStyle name="SAPBEXstdDataEmph 2 2 2" xfId="552"/>
    <cellStyle name="SAPBEXstdDataEmph 3" xfId="300"/>
    <cellStyle name="SAPBEXstdDataEmph 3 2" xfId="301"/>
    <cellStyle name="SAPBEXstdDataEmph 4" xfId="551"/>
    <cellStyle name="SAPBEXstdItem" xfId="302"/>
    <cellStyle name="SAPBEXstdItem 2" xfId="303"/>
    <cellStyle name="SAPBEXstdItem 2 2" xfId="304"/>
    <cellStyle name="SAPBEXstdItem 2 3" xfId="305"/>
    <cellStyle name="SAPBEXstdItem 2 3 2" xfId="554"/>
    <cellStyle name="SAPBEXstdItem 3" xfId="306"/>
    <cellStyle name="SAPBEXstdItem 4" xfId="553"/>
    <cellStyle name="SAPBEXstdItem_726-ПК (прил.)" xfId="307"/>
    <cellStyle name="SAPBEXstdItemX" xfId="308"/>
    <cellStyle name="SAPBEXstdItemX 2" xfId="309"/>
    <cellStyle name="SAPBEXstdItemX 2 2" xfId="310"/>
    <cellStyle name="SAPBEXstdItemX 2 2 2" xfId="556"/>
    <cellStyle name="SAPBEXstdItemX 3" xfId="311"/>
    <cellStyle name="SAPBEXstdItemX 3 2" xfId="312"/>
    <cellStyle name="SAPBEXstdItemX 4" xfId="555"/>
    <cellStyle name="SAPBEXtitle" xfId="313"/>
    <cellStyle name="SAPBEXtitle 2" xfId="314"/>
    <cellStyle name="SAPBEXtitle 2 2" xfId="315"/>
    <cellStyle name="SAPBEXtitle 3" xfId="316"/>
    <cellStyle name="SAPBEXtitle 3 2" xfId="317"/>
    <cellStyle name="SAPBEXtitle 4" xfId="557"/>
    <cellStyle name="SAPBEXunassignedItem" xfId="318"/>
    <cellStyle name="SAPBEXunassignedItem 2" xfId="558"/>
    <cellStyle name="SAPBEXundefined" xfId="319"/>
    <cellStyle name="SAPBEXundefined 2" xfId="320"/>
    <cellStyle name="SAPBEXundefined 2 2" xfId="321"/>
    <cellStyle name="SAPBEXundefined 2 2 2" xfId="560"/>
    <cellStyle name="SAPBEXundefined 3" xfId="322"/>
    <cellStyle name="SAPBEXundefined 3 2" xfId="323"/>
    <cellStyle name="SAPBEXundefined 4" xfId="559"/>
    <cellStyle name="Sheet Title" xfId="324"/>
    <cellStyle name="Title" xfId="325"/>
    <cellStyle name="Total" xfId="326"/>
    <cellStyle name="Total 2" xfId="561"/>
    <cellStyle name="Warning Text" xfId="327"/>
    <cellStyle name="Акцент1 2" xfId="328"/>
    <cellStyle name="Акцент2 2" xfId="329"/>
    <cellStyle name="Акцент3 2" xfId="330"/>
    <cellStyle name="Акцент4 2" xfId="331"/>
    <cellStyle name="Акцент5 2" xfId="332"/>
    <cellStyle name="Акцент6 2" xfId="333"/>
    <cellStyle name="Ввод  2" xfId="334"/>
    <cellStyle name="Ввод  2 2" xfId="562"/>
    <cellStyle name="Вывод 2" xfId="335"/>
    <cellStyle name="Вывод 2 2" xfId="563"/>
    <cellStyle name="Вычисление 2" xfId="336"/>
    <cellStyle name="Вычисление 2 2" xfId="564"/>
    <cellStyle name="Заголовок 1 2" xfId="337"/>
    <cellStyle name="Заголовок 2 2" xfId="338"/>
    <cellStyle name="Заголовок 3 2" xfId="339"/>
    <cellStyle name="Заголовок 4 2" xfId="340"/>
    <cellStyle name="Итог 2" xfId="341"/>
    <cellStyle name="Итог 2 2" xfId="565"/>
    <cellStyle name="Контрольная ячейка 2" xfId="342"/>
    <cellStyle name="Название 2" xfId="343"/>
    <cellStyle name="Нейтральный 2" xfId="344"/>
    <cellStyle name="Обычный" xfId="0" builtinId="0"/>
    <cellStyle name="Обычный 10" xfId="345"/>
    <cellStyle name="Обычный 10 2" xfId="346"/>
    <cellStyle name="Обычный 10 3" xfId="347"/>
    <cellStyle name="Обычный 10 4" xfId="348"/>
    <cellStyle name="Обычный 11" xfId="349"/>
    <cellStyle name="Обычный 11 2" xfId="350"/>
    <cellStyle name="Обычный 11 2 2" xfId="351"/>
    <cellStyle name="Обычный 11 2 3" xfId="352"/>
    <cellStyle name="Обычный 11 3" xfId="353"/>
    <cellStyle name="Обычный 11 4" xfId="354"/>
    <cellStyle name="Обычный 11 4 2" xfId="355"/>
    <cellStyle name="Обычный 11 5" xfId="356"/>
    <cellStyle name="Обычный 11 5 2" xfId="357"/>
    <cellStyle name="Обычный 11 6" xfId="358"/>
    <cellStyle name="Обычный 11 7" xfId="359"/>
    <cellStyle name="Обычный 12" xfId="9"/>
    <cellStyle name="Обычный 12 2" xfId="360"/>
    <cellStyle name="Обычный 13" xfId="3"/>
    <cellStyle name="Обычный 14" xfId="361"/>
    <cellStyle name="Обычный 15" xfId="362"/>
    <cellStyle name="Обычный 16" xfId="363"/>
    <cellStyle name="Обычный 17" xfId="364"/>
    <cellStyle name="Обычный 18" xfId="365"/>
    <cellStyle name="Обычный 19" xfId="4"/>
    <cellStyle name="Обычный 2" xfId="7"/>
    <cellStyle name="Обычный 2 10" xfId="367"/>
    <cellStyle name="Обычный 2 10 4" xfId="368"/>
    <cellStyle name="Обычный 2 11" xfId="369"/>
    <cellStyle name="Обычный 2 12" xfId="370"/>
    <cellStyle name="Обычный 2 13" xfId="371"/>
    <cellStyle name="Обычный 2 14" xfId="372"/>
    <cellStyle name="Обычный 2 15" xfId="366"/>
    <cellStyle name="Обычный 2 16" xfId="478"/>
    <cellStyle name="Обычный 2 17" xfId="5"/>
    <cellStyle name="Обычный 2 2" xfId="373"/>
    <cellStyle name="Обычный 2 2 2" xfId="374"/>
    <cellStyle name="Обычный 2 2 3" xfId="375"/>
    <cellStyle name="Обычный 2 2 3 2" xfId="376"/>
    <cellStyle name="Обычный 2 2 3 2 2" xfId="377"/>
    <cellStyle name="Обычный 2 2 3 3" xfId="10"/>
    <cellStyle name="Обычный 2 2 3 3 2" xfId="378"/>
    <cellStyle name="Обычный 2 2 3 4" xfId="379"/>
    <cellStyle name="Обычный 2 2 3 5" xfId="380"/>
    <cellStyle name="Обычный 2 2 3 6" xfId="381"/>
    <cellStyle name="Обычный 2 2 3 7" xfId="382"/>
    <cellStyle name="Обычный 2 2 4" xfId="383"/>
    <cellStyle name="Обычный 2 2 4 2" xfId="384"/>
    <cellStyle name="Обычный 2 2 4 2 2" xfId="385"/>
    <cellStyle name="Обычный 2 2 4 2 3" xfId="386"/>
    <cellStyle name="Обычный 2 2 5" xfId="387"/>
    <cellStyle name="Обычный 2 2 6" xfId="388"/>
    <cellStyle name="Обычный 2 3" xfId="2"/>
    <cellStyle name="Обычный 2 3 10" xfId="390"/>
    <cellStyle name="Обычный 2 3 11" xfId="389"/>
    <cellStyle name="Обычный 2 3 12" xfId="479"/>
    <cellStyle name="Обычный 2 3 13" xfId="13"/>
    <cellStyle name="Обычный 2 3 2" xfId="391"/>
    <cellStyle name="Обычный 2 3 2 2" xfId="392"/>
    <cellStyle name="Обычный 2 3 2 3" xfId="393"/>
    <cellStyle name="Обычный 2 3 2 4" xfId="394"/>
    <cellStyle name="Обычный 2 3 3" xfId="395"/>
    <cellStyle name="Обычный 2 3 3 2" xfId="396"/>
    <cellStyle name="Обычный 2 3 3 3" xfId="397"/>
    <cellStyle name="Обычный 2 3 4" xfId="398"/>
    <cellStyle name="Обычный 2 3 4 2" xfId="480"/>
    <cellStyle name="Обычный 2 3 5" xfId="399"/>
    <cellStyle name="Обычный 2 3 6" xfId="400"/>
    <cellStyle name="Обычный 2 3 7" xfId="401"/>
    <cellStyle name="Обычный 2 3 8" xfId="402"/>
    <cellStyle name="Обычный 2 3 9" xfId="403"/>
    <cellStyle name="Обычный 2 4" xfId="404"/>
    <cellStyle name="Обычный 2 4 2" xfId="405"/>
    <cellStyle name="Обычный 2 4 3" xfId="406"/>
    <cellStyle name="Обычный 2 4 4" xfId="407"/>
    <cellStyle name="Обычный 2 4 5" xfId="408"/>
    <cellStyle name="Обычный 2 4 6" xfId="409"/>
    <cellStyle name="Обычный 2 5" xfId="410"/>
    <cellStyle name="Обычный 2 5 2" xfId="411"/>
    <cellStyle name="Обычный 2 5 3" xfId="412"/>
    <cellStyle name="Обычный 2 5 4" xfId="413"/>
    <cellStyle name="Обычный 2 5 5" xfId="414"/>
    <cellStyle name="Обычный 2 5 6" xfId="415"/>
    <cellStyle name="Обычный 2 6" xfId="416"/>
    <cellStyle name="Обычный 2 6 2" xfId="417"/>
    <cellStyle name="Обычный 2 7" xfId="418"/>
    <cellStyle name="Обычный 2 8" xfId="419"/>
    <cellStyle name="Обычный 2 9" xfId="420"/>
    <cellStyle name="Обычный 20" xfId="8"/>
    <cellStyle name="Обычный 21" xfId="14"/>
    <cellStyle name="Обычный 21 2" xfId="11"/>
    <cellStyle name="Обычный 22" xfId="6"/>
    <cellStyle name="Обычный 23" xfId="12"/>
    <cellStyle name="Обычный 24" xfId="570"/>
    <cellStyle name="Обычный 3" xfId="421"/>
    <cellStyle name="Обычный 3 2" xfId="422"/>
    <cellStyle name="Обычный 4" xfId="423"/>
    <cellStyle name="Обычный 4 2" xfId="424"/>
    <cellStyle name="Обычный 5" xfId="425"/>
    <cellStyle name="Обычный 5 2" xfId="426"/>
    <cellStyle name="Обычный 5 3" xfId="427"/>
    <cellStyle name="Обычный 6" xfId="1"/>
    <cellStyle name="Обычный 7" xfId="428"/>
    <cellStyle name="Обычный 7 2" xfId="429"/>
    <cellStyle name="Обычный 7 2 10" xfId="430"/>
    <cellStyle name="Обычный 7 2 11" xfId="431"/>
    <cellStyle name="Обычный 7 2 2" xfId="432"/>
    <cellStyle name="Обычный 7 2 2 2" xfId="433"/>
    <cellStyle name="Обычный 7 2 2 3" xfId="434"/>
    <cellStyle name="Обычный 7 2 3" xfId="435"/>
    <cellStyle name="Обычный 7 2 3 2" xfId="436"/>
    <cellStyle name="Обычный 7 2 3 3" xfId="437"/>
    <cellStyle name="Обычный 7 2 4" xfId="438"/>
    <cellStyle name="Обычный 7 2 4 2" xfId="439"/>
    <cellStyle name="Обычный 7 2 5" xfId="440"/>
    <cellStyle name="Обычный 7 2 6" xfId="441"/>
    <cellStyle name="Обычный 7 2 7" xfId="442"/>
    <cellStyle name="Обычный 7 2 8" xfId="443"/>
    <cellStyle name="Обычный 7 2 9" xfId="444"/>
    <cellStyle name="Обычный 7 3" xfId="445"/>
    <cellStyle name="Обычный 8" xfId="446"/>
    <cellStyle name="Обычный 8 2" xfId="447"/>
    <cellStyle name="Обычный 9" xfId="448"/>
    <cellStyle name="Обычный 9 2" xfId="449"/>
    <cellStyle name="Обычный 9 2 2" xfId="450"/>
    <cellStyle name="Обычный 9 3" xfId="451"/>
    <cellStyle name="Обычный 9 4" xfId="452"/>
    <cellStyle name="Плохой 2" xfId="453"/>
    <cellStyle name="Пояснение 2" xfId="454"/>
    <cellStyle name="Примечание 2" xfId="455"/>
    <cellStyle name="Примечание 2 2" xfId="456"/>
    <cellStyle name="Примечание 2 2 2" xfId="567"/>
    <cellStyle name="Примечание 2 3" xfId="566"/>
    <cellStyle name="Примечание 3" xfId="457"/>
    <cellStyle name="Примечание 3 2" xfId="458"/>
    <cellStyle name="Примечание 3 2 2" xfId="569"/>
    <cellStyle name="Примечание 3 3" xfId="568"/>
    <cellStyle name="Процентный 2" xfId="459"/>
    <cellStyle name="Процентный 2 2" xfId="460"/>
    <cellStyle name="Процентный 3" xfId="461"/>
    <cellStyle name="Процентный 3 2" xfId="462"/>
    <cellStyle name="Процентный 3 3" xfId="463"/>
    <cellStyle name="Процентный 4" xfId="464"/>
    <cellStyle name="Процентный 5" xfId="465"/>
    <cellStyle name="Процентный 6" xfId="466"/>
    <cellStyle name="Процентный 7" xfId="467"/>
    <cellStyle name="Связанная ячейка 2" xfId="468"/>
    <cellStyle name="Стиль 1" xfId="469"/>
    <cellStyle name="Текст предупреждения 2" xfId="470"/>
    <cellStyle name="Финансовый 2" xfId="471"/>
    <cellStyle name="Финансовый 2 2" xfId="472"/>
    <cellStyle name="Финансовый 2 3" xfId="473"/>
    <cellStyle name="Финансовый 3" xfId="474"/>
    <cellStyle name="Финансовый 4" xfId="475"/>
    <cellStyle name="Финансовый 5" xfId="476"/>
    <cellStyle name="Хороший 2" xfId="47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119</xdr:row>
      <xdr:rowOff>0</xdr:rowOff>
    </xdr:from>
    <xdr:to>
      <xdr:col>2</xdr:col>
      <xdr:colOff>0</xdr:colOff>
      <xdr:row>119</xdr:row>
      <xdr:rowOff>161925</xdr:rowOff>
    </xdr:to>
    <xdr:grpSp>
      <xdr:nvGrpSpPr>
        <xdr:cNvPr id="2" name="Группа 1"/>
        <xdr:cNvGrpSpPr>
          <a:grpSpLocks/>
        </xdr:cNvGrpSpPr>
      </xdr:nvGrpSpPr>
      <xdr:grpSpPr bwMode="auto">
        <a:xfrm>
          <a:off x="1968500" y="72474667"/>
          <a:ext cx="0" cy="161925"/>
          <a:chOff x="12700" y="62141100"/>
          <a:chExt cx="5245100" cy="314325"/>
        </a:xfrm>
      </xdr:grpSpPr>
      <xdr:sp macro="" textlink="">
        <xdr:nvSpPr>
          <xdr:cNvPr id="3" name="4893"/>
          <xdr:cNvSpPr/>
        </xdr:nvSpPr>
        <xdr:spPr>
          <a:xfrm>
            <a:off x="2533650" y="113917639"/>
            <a:ext cx="0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4" name="4894"/>
          <xdr:cNvSpPr/>
        </xdr:nvSpPr>
        <xdr:spPr>
          <a:xfrm>
            <a:off x="2533650" y="113917639"/>
            <a:ext cx="0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5" name="4895"/>
          <xdr:cNvSpPr/>
        </xdr:nvSpPr>
        <xdr:spPr>
          <a:xfrm>
            <a:off x="2533650" y="113917639"/>
            <a:ext cx="0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6" name="4900"/>
          <xdr:cNvSpPr/>
        </xdr:nvSpPr>
        <xdr:spPr>
          <a:xfrm>
            <a:off x="2533650" y="113929886"/>
            <a:ext cx="0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119</xdr:row>
      <xdr:rowOff>0</xdr:rowOff>
    </xdr:from>
    <xdr:to>
      <xdr:col>2</xdr:col>
      <xdr:colOff>476250</xdr:colOff>
      <xdr:row>119</xdr:row>
      <xdr:rowOff>161925</xdr:rowOff>
    </xdr:to>
    <xdr:grpSp>
      <xdr:nvGrpSpPr>
        <xdr:cNvPr id="7" name="Группа 6"/>
        <xdr:cNvGrpSpPr>
          <a:grpSpLocks/>
        </xdr:cNvGrpSpPr>
      </xdr:nvGrpSpPr>
      <xdr:grpSpPr bwMode="auto">
        <a:xfrm>
          <a:off x="1968500" y="72474667"/>
          <a:ext cx="476250" cy="161925"/>
          <a:chOff x="12700" y="62141100"/>
          <a:chExt cx="5245100" cy="314325"/>
        </a:xfrm>
      </xdr:grpSpPr>
      <xdr:sp macro="" textlink="">
        <xdr:nvSpPr>
          <xdr:cNvPr id="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1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1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1</xdr:col>
      <xdr:colOff>419100</xdr:colOff>
      <xdr:row>119</xdr:row>
      <xdr:rowOff>0</xdr:rowOff>
    </xdr:from>
    <xdr:to>
      <xdr:col>2</xdr:col>
      <xdr:colOff>514350</xdr:colOff>
      <xdr:row>119</xdr:row>
      <xdr:rowOff>161925</xdr:rowOff>
    </xdr:to>
    <xdr:grpSp>
      <xdr:nvGrpSpPr>
        <xdr:cNvPr id="12" name="Группа 11"/>
        <xdr:cNvGrpSpPr>
          <a:grpSpLocks/>
        </xdr:cNvGrpSpPr>
      </xdr:nvGrpSpPr>
      <xdr:grpSpPr bwMode="auto">
        <a:xfrm>
          <a:off x="1837267" y="72474667"/>
          <a:ext cx="645583" cy="161925"/>
          <a:chOff x="12700" y="62141100"/>
          <a:chExt cx="5245100" cy="314325"/>
        </a:xfrm>
      </xdr:grpSpPr>
      <xdr:sp macro="" textlink="">
        <xdr:nvSpPr>
          <xdr:cNvPr id="13" name="4893"/>
          <xdr:cNvSpPr/>
        </xdr:nvSpPr>
        <xdr:spPr>
          <a:xfrm>
            <a:off x="2533650" y="113886343"/>
            <a:ext cx="0" cy="17961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14" name="4894"/>
          <xdr:cNvSpPr/>
        </xdr:nvSpPr>
        <xdr:spPr>
          <a:xfrm>
            <a:off x="2533650" y="113886343"/>
            <a:ext cx="0" cy="17961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15" name="4895"/>
          <xdr:cNvSpPr/>
        </xdr:nvSpPr>
        <xdr:spPr>
          <a:xfrm>
            <a:off x="2533650" y="113886343"/>
            <a:ext cx="0" cy="17961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16" name="4900"/>
          <xdr:cNvSpPr/>
        </xdr:nvSpPr>
        <xdr:spPr>
          <a:xfrm>
            <a:off x="2533650" y="113901311"/>
            <a:ext cx="0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1</xdr:col>
      <xdr:colOff>419100</xdr:colOff>
      <xdr:row>119</xdr:row>
      <xdr:rowOff>0</xdr:rowOff>
    </xdr:from>
    <xdr:to>
      <xdr:col>2</xdr:col>
      <xdr:colOff>990600</xdr:colOff>
      <xdr:row>119</xdr:row>
      <xdr:rowOff>161925</xdr:rowOff>
    </xdr:to>
    <xdr:grpSp>
      <xdr:nvGrpSpPr>
        <xdr:cNvPr id="17" name="Группа 16"/>
        <xdr:cNvGrpSpPr>
          <a:grpSpLocks/>
        </xdr:cNvGrpSpPr>
      </xdr:nvGrpSpPr>
      <xdr:grpSpPr bwMode="auto">
        <a:xfrm>
          <a:off x="1837267" y="72474667"/>
          <a:ext cx="1121833" cy="161925"/>
          <a:chOff x="12700" y="62141100"/>
          <a:chExt cx="5245100" cy="314325"/>
        </a:xfrm>
      </xdr:grpSpPr>
      <xdr:sp macro="" textlink="">
        <xdr:nvSpPr>
          <xdr:cNvPr id="1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1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2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2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1</xdr:col>
      <xdr:colOff>419100</xdr:colOff>
      <xdr:row>119</xdr:row>
      <xdr:rowOff>0</xdr:rowOff>
    </xdr:from>
    <xdr:to>
      <xdr:col>2</xdr:col>
      <xdr:colOff>990600</xdr:colOff>
      <xdr:row>119</xdr:row>
      <xdr:rowOff>161925</xdr:rowOff>
    </xdr:to>
    <xdr:grpSp>
      <xdr:nvGrpSpPr>
        <xdr:cNvPr id="22" name="Группа 21"/>
        <xdr:cNvGrpSpPr>
          <a:grpSpLocks/>
        </xdr:cNvGrpSpPr>
      </xdr:nvGrpSpPr>
      <xdr:grpSpPr bwMode="auto">
        <a:xfrm>
          <a:off x="1837267" y="72474667"/>
          <a:ext cx="1121833" cy="161925"/>
          <a:chOff x="12700" y="62141100"/>
          <a:chExt cx="5245100" cy="314325"/>
        </a:xfrm>
      </xdr:grpSpPr>
      <xdr:sp macro="" textlink="">
        <xdr:nvSpPr>
          <xdr:cNvPr id="23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24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25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26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1</xdr:col>
      <xdr:colOff>419100</xdr:colOff>
      <xdr:row>119</xdr:row>
      <xdr:rowOff>0</xdr:rowOff>
    </xdr:from>
    <xdr:to>
      <xdr:col>2</xdr:col>
      <xdr:colOff>990600</xdr:colOff>
      <xdr:row>119</xdr:row>
      <xdr:rowOff>161925</xdr:rowOff>
    </xdr:to>
    <xdr:grpSp>
      <xdr:nvGrpSpPr>
        <xdr:cNvPr id="27" name="Группа 26"/>
        <xdr:cNvGrpSpPr>
          <a:grpSpLocks/>
        </xdr:cNvGrpSpPr>
      </xdr:nvGrpSpPr>
      <xdr:grpSpPr bwMode="auto">
        <a:xfrm>
          <a:off x="1837267" y="72474667"/>
          <a:ext cx="1121833" cy="161925"/>
          <a:chOff x="12700" y="62141100"/>
          <a:chExt cx="5245100" cy="314325"/>
        </a:xfrm>
      </xdr:grpSpPr>
      <xdr:sp macro="" textlink="">
        <xdr:nvSpPr>
          <xdr:cNvPr id="2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2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3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3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1</xdr:col>
      <xdr:colOff>419100</xdr:colOff>
      <xdr:row>119</xdr:row>
      <xdr:rowOff>0</xdr:rowOff>
    </xdr:from>
    <xdr:to>
      <xdr:col>2</xdr:col>
      <xdr:colOff>990600</xdr:colOff>
      <xdr:row>119</xdr:row>
      <xdr:rowOff>161925</xdr:rowOff>
    </xdr:to>
    <xdr:grpSp>
      <xdr:nvGrpSpPr>
        <xdr:cNvPr id="32" name="Группа 31"/>
        <xdr:cNvGrpSpPr>
          <a:grpSpLocks/>
        </xdr:cNvGrpSpPr>
      </xdr:nvGrpSpPr>
      <xdr:grpSpPr bwMode="auto">
        <a:xfrm>
          <a:off x="1837267" y="72474667"/>
          <a:ext cx="1121833" cy="161925"/>
          <a:chOff x="12700" y="62141100"/>
          <a:chExt cx="5245100" cy="314325"/>
        </a:xfrm>
      </xdr:grpSpPr>
      <xdr:sp macro="" textlink="">
        <xdr:nvSpPr>
          <xdr:cNvPr id="33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34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35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36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1</xdr:col>
      <xdr:colOff>419100</xdr:colOff>
      <xdr:row>119</xdr:row>
      <xdr:rowOff>0</xdr:rowOff>
    </xdr:from>
    <xdr:to>
      <xdr:col>2</xdr:col>
      <xdr:colOff>990600</xdr:colOff>
      <xdr:row>119</xdr:row>
      <xdr:rowOff>161925</xdr:rowOff>
    </xdr:to>
    <xdr:grpSp>
      <xdr:nvGrpSpPr>
        <xdr:cNvPr id="37" name="Группа 36"/>
        <xdr:cNvGrpSpPr>
          <a:grpSpLocks/>
        </xdr:cNvGrpSpPr>
      </xdr:nvGrpSpPr>
      <xdr:grpSpPr bwMode="auto">
        <a:xfrm>
          <a:off x="1837267" y="72474667"/>
          <a:ext cx="1121833" cy="161925"/>
          <a:chOff x="12700" y="62141100"/>
          <a:chExt cx="5245100" cy="314325"/>
        </a:xfrm>
      </xdr:grpSpPr>
      <xdr:sp macro="" textlink="">
        <xdr:nvSpPr>
          <xdr:cNvPr id="3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3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4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4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1</xdr:col>
      <xdr:colOff>419100</xdr:colOff>
      <xdr:row>119</xdr:row>
      <xdr:rowOff>0</xdr:rowOff>
    </xdr:from>
    <xdr:to>
      <xdr:col>2</xdr:col>
      <xdr:colOff>990600</xdr:colOff>
      <xdr:row>119</xdr:row>
      <xdr:rowOff>161925</xdr:rowOff>
    </xdr:to>
    <xdr:grpSp>
      <xdr:nvGrpSpPr>
        <xdr:cNvPr id="42" name="Группа 46"/>
        <xdr:cNvGrpSpPr>
          <a:grpSpLocks/>
        </xdr:cNvGrpSpPr>
      </xdr:nvGrpSpPr>
      <xdr:grpSpPr bwMode="auto">
        <a:xfrm>
          <a:off x="1837267" y="72474667"/>
          <a:ext cx="1121833" cy="161925"/>
          <a:chOff x="12700" y="62141100"/>
          <a:chExt cx="5245100" cy="314325"/>
        </a:xfrm>
      </xdr:grpSpPr>
      <xdr:sp macro="" textlink="">
        <xdr:nvSpPr>
          <xdr:cNvPr id="43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44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45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46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1</xdr:col>
      <xdr:colOff>419100</xdr:colOff>
      <xdr:row>119</xdr:row>
      <xdr:rowOff>0</xdr:rowOff>
    </xdr:from>
    <xdr:to>
      <xdr:col>2</xdr:col>
      <xdr:colOff>990600</xdr:colOff>
      <xdr:row>119</xdr:row>
      <xdr:rowOff>161925</xdr:rowOff>
    </xdr:to>
    <xdr:grpSp>
      <xdr:nvGrpSpPr>
        <xdr:cNvPr id="47" name="Группа 51"/>
        <xdr:cNvGrpSpPr>
          <a:grpSpLocks/>
        </xdr:cNvGrpSpPr>
      </xdr:nvGrpSpPr>
      <xdr:grpSpPr bwMode="auto">
        <a:xfrm>
          <a:off x="1837267" y="72474667"/>
          <a:ext cx="1121833" cy="161925"/>
          <a:chOff x="12700" y="62141100"/>
          <a:chExt cx="5245100" cy="314325"/>
        </a:xfrm>
      </xdr:grpSpPr>
      <xdr:sp macro="" textlink="">
        <xdr:nvSpPr>
          <xdr:cNvPr id="4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4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5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5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1</xdr:col>
      <xdr:colOff>419100</xdr:colOff>
      <xdr:row>119</xdr:row>
      <xdr:rowOff>0</xdr:rowOff>
    </xdr:from>
    <xdr:to>
      <xdr:col>2</xdr:col>
      <xdr:colOff>990600</xdr:colOff>
      <xdr:row>119</xdr:row>
      <xdr:rowOff>161925</xdr:rowOff>
    </xdr:to>
    <xdr:grpSp>
      <xdr:nvGrpSpPr>
        <xdr:cNvPr id="52" name="Группа 56"/>
        <xdr:cNvGrpSpPr>
          <a:grpSpLocks/>
        </xdr:cNvGrpSpPr>
      </xdr:nvGrpSpPr>
      <xdr:grpSpPr bwMode="auto">
        <a:xfrm>
          <a:off x="1837267" y="72474667"/>
          <a:ext cx="1121833" cy="161925"/>
          <a:chOff x="12700" y="62141100"/>
          <a:chExt cx="5245100" cy="314325"/>
        </a:xfrm>
      </xdr:grpSpPr>
      <xdr:sp macro="" textlink="">
        <xdr:nvSpPr>
          <xdr:cNvPr id="53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54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55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56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119</xdr:row>
      <xdr:rowOff>0</xdr:rowOff>
    </xdr:from>
    <xdr:to>
      <xdr:col>2</xdr:col>
      <xdr:colOff>476250</xdr:colOff>
      <xdr:row>119</xdr:row>
      <xdr:rowOff>161925</xdr:rowOff>
    </xdr:to>
    <xdr:grpSp>
      <xdr:nvGrpSpPr>
        <xdr:cNvPr id="57" name="Группа 66"/>
        <xdr:cNvGrpSpPr>
          <a:grpSpLocks/>
        </xdr:cNvGrpSpPr>
      </xdr:nvGrpSpPr>
      <xdr:grpSpPr bwMode="auto">
        <a:xfrm>
          <a:off x="1968500" y="72474667"/>
          <a:ext cx="476250" cy="161925"/>
          <a:chOff x="12700" y="62141100"/>
          <a:chExt cx="5245100" cy="314325"/>
        </a:xfrm>
      </xdr:grpSpPr>
      <xdr:sp macro="" textlink="">
        <xdr:nvSpPr>
          <xdr:cNvPr id="5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5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6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6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45</xdr:row>
      <xdr:rowOff>0</xdr:rowOff>
    </xdr:from>
    <xdr:to>
      <xdr:col>2</xdr:col>
      <xdr:colOff>0</xdr:colOff>
      <xdr:row>45</xdr:row>
      <xdr:rowOff>161925</xdr:rowOff>
    </xdr:to>
    <xdr:grpSp>
      <xdr:nvGrpSpPr>
        <xdr:cNvPr id="2" name="Группа 1"/>
        <xdr:cNvGrpSpPr>
          <a:grpSpLocks/>
        </xdr:cNvGrpSpPr>
      </xdr:nvGrpSpPr>
      <xdr:grpSpPr bwMode="auto">
        <a:xfrm>
          <a:off x="1905000" y="28956000"/>
          <a:ext cx="0" cy="161925"/>
          <a:chOff x="12700" y="62141100"/>
          <a:chExt cx="5245100" cy="314325"/>
        </a:xfrm>
      </xdr:grpSpPr>
      <xdr:sp macro="" textlink="">
        <xdr:nvSpPr>
          <xdr:cNvPr id="3" name="4893"/>
          <xdr:cNvSpPr/>
        </xdr:nvSpPr>
        <xdr:spPr>
          <a:xfrm>
            <a:off x="2533650" y="-35920136"/>
            <a:ext cx="0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4" name="4894"/>
          <xdr:cNvSpPr/>
        </xdr:nvSpPr>
        <xdr:spPr>
          <a:xfrm>
            <a:off x="2533650" y="-35920136"/>
            <a:ext cx="0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5" name="4895"/>
          <xdr:cNvSpPr/>
        </xdr:nvSpPr>
        <xdr:spPr>
          <a:xfrm>
            <a:off x="2533650" y="-35920136"/>
            <a:ext cx="0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6" name="4900"/>
          <xdr:cNvSpPr/>
        </xdr:nvSpPr>
        <xdr:spPr>
          <a:xfrm>
            <a:off x="2533650" y="-35907889"/>
            <a:ext cx="0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476250</xdr:colOff>
      <xdr:row>45</xdr:row>
      <xdr:rowOff>161925</xdr:rowOff>
    </xdr:to>
    <xdr:grpSp>
      <xdr:nvGrpSpPr>
        <xdr:cNvPr id="7" name="Группа 6"/>
        <xdr:cNvGrpSpPr>
          <a:grpSpLocks/>
        </xdr:cNvGrpSpPr>
      </xdr:nvGrpSpPr>
      <xdr:grpSpPr bwMode="auto">
        <a:xfrm>
          <a:off x="1905000" y="28956000"/>
          <a:ext cx="476250" cy="161925"/>
          <a:chOff x="12700" y="62141100"/>
          <a:chExt cx="5245100" cy="314325"/>
        </a:xfrm>
      </xdr:grpSpPr>
      <xdr:sp macro="" textlink="">
        <xdr:nvSpPr>
          <xdr:cNvPr id="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1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1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1</xdr:col>
      <xdr:colOff>419100</xdr:colOff>
      <xdr:row>45</xdr:row>
      <xdr:rowOff>0</xdr:rowOff>
    </xdr:from>
    <xdr:to>
      <xdr:col>2</xdr:col>
      <xdr:colOff>323850</xdr:colOff>
      <xdr:row>45</xdr:row>
      <xdr:rowOff>161925</xdr:rowOff>
    </xdr:to>
    <xdr:grpSp>
      <xdr:nvGrpSpPr>
        <xdr:cNvPr id="12" name="Группа 11"/>
        <xdr:cNvGrpSpPr>
          <a:grpSpLocks/>
        </xdr:cNvGrpSpPr>
      </xdr:nvGrpSpPr>
      <xdr:grpSpPr bwMode="auto">
        <a:xfrm>
          <a:off x="1768475" y="28956000"/>
          <a:ext cx="460375" cy="161925"/>
          <a:chOff x="12700" y="62141100"/>
          <a:chExt cx="5245100" cy="314325"/>
        </a:xfrm>
      </xdr:grpSpPr>
      <xdr:sp macro="" textlink="">
        <xdr:nvSpPr>
          <xdr:cNvPr id="13" name="4893"/>
          <xdr:cNvSpPr/>
        </xdr:nvSpPr>
        <xdr:spPr>
          <a:xfrm>
            <a:off x="2533650" y="-35932382"/>
            <a:ext cx="0" cy="17961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14" name="4894"/>
          <xdr:cNvSpPr/>
        </xdr:nvSpPr>
        <xdr:spPr>
          <a:xfrm>
            <a:off x="2533650" y="-35932382"/>
            <a:ext cx="0" cy="17961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15" name="4895"/>
          <xdr:cNvSpPr/>
        </xdr:nvSpPr>
        <xdr:spPr>
          <a:xfrm>
            <a:off x="2533650" y="-35932382"/>
            <a:ext cx="0" cy="17961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16" name="4900"/>
          <xdr:cNvSpPr/>
        </xdr:nvSpPr>
        <xdr:spPr>
          <a:xfrm>
            <a:off x="2533650" y="-35917414"/>
            <a:ext cx="0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1</xdr:col>
      <xdr:colOff>419100</xdr:colOff>
      <xdr:row>45</xdr:row>
      <xdr:rowOff>0</xdr:rowOff>
    </xdr:from>
    <xdr:to>
      <xdr:col>2</xdr:col>
      <xdr:colOff>800100</xdr:colOff>
      <xdr:row>45</xdr:row>
      <xdr:rowOff>161925</xdr:rowOff>
    </xdr:to>
    <xdr:grpSp>
      <xdr:nvGrpSpPr>
        <xdr:cNvPr id="17" name="Группа 16"/>
        <xdr:cNvGrpSpPr>
          <a:grpSpLocks/>
        </xdr:cNvGrpSpPr>
      </xdr:nvGrpSpPr>
      <xdr:grpSpPr bwMode="auto">
        <a:xfrm>
          <a:off x="1768475" y="28956000"/>
          <a:ext cx="936625" cy="161925"/>
          <a:chOff x="12700" y="62141100"/>
          <a:chExt cx="5245100" cy="314325"/>
        </a:xfrm>
      </xdr:grpSpPr>
      <xdr:sp macro="" textlink="">
        <xdr:nvSpPr>
          <xdr:cNvPr id="1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1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2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2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1</xdr:col>
      <xdr:colOff>419100</xdr:colOff>
      <xdr:row>45</xdr:row>
      <xdr:rowOff>0</xdr:rowOff>
    </xdr:from>
    <xdr:to>
      <xdr:col>2</xdr:col>
      <xdr:colOff>800100</xdr:colOff>
      <xdr:row>45</xdr:row>
      <xdr:rowOff>161925</xdr:rowOff>
    </xdr:to>
    <xdr:grpSp>
      <xdr:nvGrpSpPr>
        <xdr:cNvPr id="22" name="Группа 21"/>
        <xdr:cNvGrpSpPr>
          <a:grpSpLocks/>
        </xdr:cNvGrpSpPr>
      </xdr:nvGrpSpPr>
      <xdr:grpSpPr bwMode="auto">
        <a:xfrm>
          <a:off x="1768475" y="28956000"/>
          <a:ext cx="936625" cy="161925"/>
          <a:chOff x="12700" y="62141100"/>
          <a:chExt cx="5245100" cy="314325"/>
        </a:xfrm>
      </xdr:grpSpPr>
      <xdr:sp macro="" textlink="">
        <xdr:nvSpPr>
          <xdr:cNvPr id="23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24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25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26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1</xdr:col>
      <xdr:colOff>419100</xdr:colOff>
      <xdr:row>45</xdr:row>
      <xdr:rowOff>0</xdr:rowOff>
    </xdr:from>
    <xdr:to>
      <xdr:col>2</xdr:col>
      <xdr:colOff>800100</xdr:colOff>
      <xdr:row>45</xdr:row>
      <xdr:rowOff>161925</xdr:rowOff>
    </xdr:to>
    <xdr:grpSp>
      <xdr:nvGrpSpPr>
        <xdr:cNvPr id="27" name="Группа 26"/>
        <xdr:cNvGrpSpPr>
          <a:grpSpLocks/>
        </xdr:cNvGrpSpPr>
      </xdr:nvGrpSpPr>
      <xdr:grpSpPr bwMode="auto">
        <a:xfrm>
          <a:off x="1768475" y="28956000"/>
          <a:ext cx="936625" cy="161925"/>
          <a:chOff x="12700" y="62141100"/>
          <a:chExt cx="5245100" cy="314325"/>
        </a:xfrm>
      </xdr:grpSpPr>
      <xdr:sp macro="" textlink="">
        <xdr:nvSpPr>
          <xdr:cNvPr id="2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2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3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3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1</xdr:col>
      <xdr:colOff>419100</xdr:colOff>
      <xdr:row>45</xdr:row>
      <xdr:rowOff>0</xdr:rowOff>
    </xdr:from>
    <xdr:to>
      <xdr:col>2</xdr:col>
      <xdr:colOff>800100</xdr:colOff>
      <xdr:row>45</xdr:row>
      <xdr:rowOff>161925</xdr:rowOff>
    </xdr:to>
    <xdr:grpSp>
      <xdr:nvGrpSpPr>
        <xdr:cNvPr id="32" name="Группа 31"/>
        <xdr:cNvGrpSpPr>
          <a:grpSpLocks/>
        </xdr:cNvGrpSpPr>
      </xdr:nvGrpSpPr>
      <xdr:grpSpPr bwMode="auto">
        <a:xfrm>
          <a:off x="1768475" y="28956000"/>
          <a:ext cx="936625" cy="161925"/>
          <a:chOff x="12700" y="62141100"/>
          <a:chExt cx="5245100" cy="314325"/>
        </a:xfrm>
      </xdr:grpSpPr>
      <xdr:sp macro="" textlink="">
        <xdr:nvSpPr>
          <xdr:cNvPr id="33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34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35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36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1</xdr:col>
      <xdr:colOff>419100</xdr:colOff>
      <xdr:row>45</xdr:row>
      <xdr:rowOff>0</xdr:rowOff>
    </xdr:from>
    <xdr:to>
      <xdr:col>2</xdr:col>
      <xdr:colOff>800100</xdr:colOff>
      <xdr:row>45</xdr:row>
      <xdr:rowOff>161925</xdr:rowOff>
    </xdr:to>
    <xdr:grpSp>
      <xdr:nvGrpSpPr>
        <xdr:cNvPr id="37" name="Группа 36"/>
        <xdr:cNvGrpSpPr>
          <a:grpSpLocks/>
        </xdr:cNvGrpSpPr>
      </xdr:nvGrpSpPr>
      <xdr:grpSpPr bwMode="auto">
        <a:xfrm>
          <a:off x="1768475" y="28956000"/>
          <a:ext cx="936625" cy="161925"/>
          <a:chOff x="12700" y="62141100"/>
          <a:chExt cx="5245100" cy="314325"/>
        </a:xfrm>
      </xdr:grpSpPr>
      <xdr:sp macro="" textlink="">
        <xdr:nvSpPr>
          <xdr:cNvPr id="3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3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4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4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1</xdr:col>
      <xdr:colOff>419100</xdr:colOff>
      <xdr:row>45</xdr:row>
      <xdr:rowOff>0</xdr:rowOff>
    </xdr:from>
    <xdr:to>
      <xdr:col>2</xdr:col>
      <xdr:colOff>800100</xdr:colOff>
      <xdr:row>45</xdr:row>
      <xdr:rowOff>161925</xdr:rowOff>
    </xdr:to>
    <xdr:grpSp>
      <xdr:nvGrpSpPr>
        <xdr:cNvPr id="42" name="Группа 46"/>
        <xdr:cNvGrpSpPr>
          <a:grpSpLocks/>
        </xdr:cNvGrpSpPr>
      </xdr:nvGrpSpPr>
      <xdr:grpSpPr bwMode="auto">
        <a:xfrm>
          <a:off x="1768475" y="28956000"/>
          <a:ext cx="936625" cy="161925"/>
          <a:chOff x="12700" y="62141100"/>
          <a:chExt cx="5245100" cy="314325"/>
        </a:xfrm>
      </xdr:grpSpPr>
      <xdr:sp macro="" textlink="">
        <xdr:nvSpPr>
          <xdr:cNvPr id="43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44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45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46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1</xdr:col>
      <xdr:colOff>419100</xdr:colOff>
      <xdr:row>45</xdr:row>
      <xdr:rowOff>0</xdr:rowOff>
    </xdr:from>
    <xdr:to>
      <xdr:col>2</xdr:col>
      <xdr:colOff>800100</xdr:colOff>
      <xdr:row>45</xdr:row>
      <xdr:rowOff>161925</xdr:rowOff>
    </xdr:to>
    <xdr:grpSp>
      <xdr:nvGrpSpPr>
        <xdr:cNvPr id="47" name="Группа 51"/>
        <xdr:cNvGrpSpPr>
          <a:grpSpLocks/>
        </xdr:cNvGrpSpPr>
      </xdr:nvGrpSpPr>
      <xdr:grpSpPr bwMode="auto">
        <a:xfrm>
          <a:off x="1768475" y="28956000"/>
          <a:ext cx="936625" cy="161925"/>
          <a:chOff x="12700" y="62141100"/>
          <a:chExt cx="5245100" cy="314325"/>
        </a:xfrm>
      </xdr:grpSpPr>
      <xdr:sp macro="" textlink="">
        <xdr:nvSpPr>
          <xdr:cNvPr id="4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4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5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5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1</xdr:col>
      <xdr:colOff>419100</xdr:colOff>
      <xdr:row>45</xdr:row>
      <xdr:rowOff>0</xdr:rowOff>
    </xdr:from>
    <xdr:to>
      <xdr:col>2</xdr:col>
      <xdr:colOff>800100</xdr:colOff>
      <xdr:row>45</xdr:row>
      <xdr:rowOff>161925</xdr:rowOff>
    </xdr:to>
    <xdr:grpSp>
      <xdr:nvGrpSpPr>
        <xdr:cNvPr id="52" name="Группа 56"/>
        <xdr:cNvGrpSpPr>
          <a:grpSpLocks/>
        </xdr:cNvGrpSpPr>
      </xdr:nvGrpSpPr>
      <xdr:grpSpPr bwMode="auto">
        <a:xfrm>
          <a:off x="1768475" y="28956000"/>
          <a:ext cx="936625" cy="161925"/>
          <a:chOff x="12700" y="62141100"/>
          <a:chExt cx="5245100" cy="314325"/>
        </a:xfrm>
      </xdr:grpSpPr>
      <xdr:sp macro="" textlink="">
        <xdr:nvSpPr>
          <xdr:cNvPr id="53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54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55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56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45</xdr:row>
      <xdr:rowOff>0</xdr:rowOff>
    </xdr:from>
    <xdr:to>
      <xdr:col>2</xdr:col>
      <xdr:colOff>476250</xdr:colOff>
      <xdr:row>45</xdr:row>
      <xdr:rowOff>161925</xdr:rowOff>
    </xdr:to>
    <xdr:grpSp>
      <xdr:nvGrpSpPr>
        <xdr:cNvPr id="57" name="Группа 66"/>
        <xdr:cNvGrpSpPr>
          <a:grpSpLocks/>
        </xdr:cNvGrpSpPr>
      </xdr:nvGrpSpPr>
      <xdr:grpSpPr bwMode="auto">
        <a:xfrm>
          <a:off x="1905000" y="28956000"/>
          <a:ext cx="476250" cy="161925"/>
          <a:chOff x="12700" y="62141100"/>
          <a:chExt cx="5245100" cy="314325"/>
        </a:xfrm>
      </xdr:grpSpPr>
      <xdr:sp macro="" textlink="">
        <xdr:nvSpPr>
          <xdr:cNvPr id="5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5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6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6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0</xdr:colOff>
      <xdr:row>60</xdr:row>
      <xdr:rowOff>161925</xdr:rowOff>
    </xdr:to>
    <xdr:grpSp>
      <xdr:nvGrpSpPr>
        <xdr:cNvPr id="62" name="Группа 1"/>
        <xdr:cNvGrpSpPr>
          <a:grpSpLocks/>
        </xdr:cNvGrpSpPr>
      </xdr:nvGrpSpPr>
      <xdr:grpSpPr bwMode="auto">
        <a:xfrm>
          <a:off x="1905000" y="39846250"/>
          <a:ext cx="0" cy="161925"/>
          <a:chOff x="12700" y="62141100"/>
          <a:chExt cx="5245100" cy="314325"/>
        </a:xfrm>
      </xdr:grpSpPr>
      <xdr:sp macro="" textlink="">
        <xdr:nvSpPr>
          <xdr:cNvPr id="63" name="4893"/>
          <xdr:cNvSpPr/>
        </xdr:nvSpPr>
        <xdr:spPr>
          <a:xfrm>
            <a:off x="2152650" y="-16174811"/>
            <a:ext cx="0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64" name="4894"/>
          <xdr:cNvSpPr/>
        </xdr:nvSpPr>
        <xdr:spPr>
          <a:xfrm>
            <a:off x="2152650" y="-16174811"/>
            <a:ext cx="0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65" name="4895"/>
          <xdr:cNvSpPr/>
        </xdr:nvSpPr>
        <xdr:spPr>
          <a:xfrm>
            <a:off x="2152650" y="-16174811"/>
            <a:ext cx="0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66" name="4900"/>
          <xdr:cNvSpPr/>
        </xdr:nvSpPr>
        <xdr:spPr>
          <a:xfrm>
            <a:off x="2152650" y="-16172089"/>
            <a:ext cx="0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476250</xdr:colOff>
      <xdr:row>60</xdr:row>
      <xdr:rowOff>161925</xdr:rowOff>
    </xdr:to>
    <xdr:grpSp>
      <xdr:nvGrpSpPr>
        <xdr:cNvPr id="67" name="Группа 6"/>
        <xdr:cNvGrpSpPr>
          <a:grpSpLocks/>
        </xdr:cNvGrpSpPr>
      </xdr:nvGrpSpPr>
      <xdr:grpSpPr bwMode="auto">
        <a:xfrm>
          <a:off x="1905000" y="39846250"/>
          <a:ext cx="476250" cy="161925"/>
          <a:chOff x="12700" y="62141100"/>
          <a:chExt cx="5245100" cy="314325"/>
        </a:xfrm>
      </xdr:grpSpPr>
      <xdr:sp macro="" textlink="">
        <xdr:nvSpPr>
          <xdr:cNvPr id="6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6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7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7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1</xdr:col>
      <xdr:colOff>419100</xdr:colOff>
      <xdr:row>60</xdr:row>
      <xdr:rowOff>0</xdr:rowOff>
    </xdr:from>
    <xdr:to>
      <xdr:col>2</xdr:col>
      <xdr:colOff>323850</xdr:colOff>
      <xdr:row>60</xdr:row>
      <xdr:rowOff>161925</xdr:rowOff>
    </xdr:to>
    <xdr:grpSp>
      <xdr:nvGrpSpPr>
        <xdr:cNvPr id="72" name="Группа 11"/>
        <xdr:cNvGrpSpPr>
          <a:grpSpLocks/>
        </xdr:cNvGrpSpPr>
      </xdr:nvGrpSpPr>
      <xdr:grpSpPr bwMode="auto">
        <a:xfrm>
          <a:off x="1768475" y="39846250"/>
          <a:ext cx="460375" cy="161925"/>
          <a:chOff x="12700" y="62141100"/>
          <a:chExt cx="5245100" cy="314325"/>
        </a:xfrm>
      </xdr:grpSpPr>
      <xdr:sp macro="" textlink="">
        <xdr:nvSpPr>
          <xdr:cNvPr id="73" name="4893"/>
          <xdr:cNvSpPr/>
        </xdr:nvSpPr>
        <xdr:spPr>
          <a:xfrm>
            <a:off x="2152650" y="-16206107"/>
            <a:ext cx="0" cy="17961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74" name="4894"/>
          <xdr:cNvSpPr/>
        </xdr:nvSpPr>
        <xdr:spPr>
          <a:xfrm>
            <a:off x="2152650" y="-16206107"/>
            <a:ext cx="0" cy="17961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75" name="4895"/>
          <xdr:cNvSpPr/>
        </xdr:nvSpPr>
        <xdr:spPr>
          <a:xfrm>
            <a:off x="2152650" y="-16206107"/>
            <a:ext cx="0" cy="179614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76" name="4900"/>
          <xdr:cNvSpPr/>
        </xdr:nvSpPr>
        <xdr:spPr>
          <a:xfrm>
            <a:off x="2152650" y="-16191139"/>
            <a:ext cx="0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1</xdr:col>
      <xdr:colOff>419100</xdr:colOff>
      <xdr:row>60</xdr:row>
      <xdr:rowOff>0</xdr:rowOff>
    </xdr:from>
    <xdr:to>
      <xdr:col>2</xdr:col>
      <xdr:colOff>800100</xdr:colOff>
      <xdr:row>60</xdr:row>
      <xdr:rowOff>161925</xdr:rowOff>
    </xdr:to>
    <xdr:grpSp>
      <xdr:nvGrpSpPr>
        <xdr:cNvPr id="77" name="Группа 16"/>
        <xdr:cNvGrpSpPr>
          <a:grpSpLocks/>
        </xdr:cNvGrpSpPr>
      </xdr:nvGrpSpPr>
      <xdr:grpSpPr bwMode="auto">
        <a:xfrm>
          <a:off x="1768475" y="39846250"/>
          <a:ext cx="936625" cy="161925"/>
          <a:chOff x="12700" y="62141100"/>
          <a:chExt cx="5245100" cy="314325"/>
        </a:xfrm>
      </xdr:grpSpPr>
      <xdr:sp macro="" textlink="">
        <xdr:nvSpPr>
          <xdr:cNvPr id="7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7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8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8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1</xdr:col>
      <xdr:colOff>419100</xdr:colOff>
      <xdr:row>60</xdr:row>
      <xdr:rowOff>0</xdr:rowOff>
    </xdr:from>
    <xdr:to>
      <xdr:col>2</xdr:col>
      <xdr:colOff>800100</xdr:colOff>
      <xdr:row>60</xdr:row>
      <xdr:rowOff>161925</xdr:rowOff>
    </xdr:to>
    <xdr:grpSp>
      <xdr:nvGrpSpPr>
        <xdr:cNvPr id="82" name="Группа 21"/>
        <xdr:cNvGrpSpPr>
          <a:grpSpLocks/>
        </xdr:cNvGrpSpPr>
      </xdr:nvGrpSpPr>
      <xdr:grpSpPr bwMode="auto">
        <a:xfrm>
          <a:off x="1768475" y="39846250"/>
          <a:ext cx="936625" cy="161925"/>
          <a:chOff x="12700" y="62141100"/>
          <a:chExt cx="5245100" cy="314325"/>
        </a:xfrm>
      </xdr:grpSpPr>
      <xdr:sp macro="" textlink="">
        <xdr:nvSpPr>
          <xdr:cNvPr id="83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84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85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86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1</xdr:col>
      <xdr:colOff>419100</xdr:colOff>
      <xdr:row>60</xdr:row>
      <xdr:rowOff>0</xdr:rowOff>
    </xdr:from>
    <xdr:to>
      <xdr:col>2</xdr:col>
      <xdr:colOff>800100</xdr:colOff>
      <xdr:row>60</xdr:row>
      <xdr:rowOff>161925</xdr:rowOff>
    </xdr:to>
    <xdr:grpSp>
      <xdr:nvGrpSpPr>
        <xdr:cNvPr id="87" name="Группа 26"/>
        <xdr:cNvGrpSpPr>
          <a:grpSpLocks/>
        </xdr:cNvGrpSpPr>
      </xdr:nvGrpSpPr>
      <xdr:grpSpPr bwMode="auto">
        <a:xfrm>
          <a:off x="1768475" y="39846250"/>
          <a:ext cx="936625" cy="161925"/>
          <a:chOff x="12700" y="62141100"/>
          <a:chExt cx="5245100" cy="314325"/>
        </a:xfrm>
      </xdr:grpSpPr>
      <xdr:sp macro="" textlink="">
        <xdr:nvSpPr>
          <xdr:cNvPr id="8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8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9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9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1</xdr:col>
      <xdr:colOff>419100</xdr:colOff>
      <xdr:row>60</xdr:row>
      <xdr:rowOff>0</xdr:rowOff>
    </xdr:from>
    <xdr:to>
      <xdr:col>2</xdr:col>
      <xdr:colOff>800100</xdr:colOff>
      <xdr:row>60</xdr:row>
      <xdr:rowOff>161925</xdr:rowOff>
    </xdr:to>
    <xdr:grpSp>
      <xdr:nvGrpSpPr>
        <xdr:cNvPr id="92" name="Группа 31"/>
        <xdr:cNvGrpSpPr>
          <a:grpSpLocks/>
        </xdr:cNvGrpSpPr>
      </xdr:nvGrpSpPr>
      <xdr:grpSpPr bwMode="auto">
        <a:xfrm>
          <a:off x="1768475" y="39846250"/>
          <a:ext cx="936625" cy="161925"/>
          <a:chOff x="12700" y="62141100"/>
          <a:chExt cx="5245100" cy="314325"/>
        </a:xfrm>
      </xdr:grpSpPr>
      <xdr:sp macro="" textlink="">
        <xdr:nvSpPr>
          <xdr:cNvPr id="93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94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95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96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1</xdr:col>
      <xdr:colOff>419100</xdr:colOff>
      <xdr:row>60</xdr:row>
      <xdr:rowOff>0</xdr:rowOff>
    </xdr:from>
    <xdr:to>
      <xdr:col>2</xdr:col>
      <xdr:colOff>800100</xdr:colOff>
      <xdr:row>60</xdr:row>
      <xdr:rowOff>161925</xdr:rowOff>
    </xdr:to>
    <xdr:grpSp>
      <xdr:nvGrpSpPr>
        <xdr:cNvPr id="97" name="Группа 36"/>
        <xdr:cNvGrpSpPr>
          <a:grpSpLocks/>
        </xdr:cNvGrpSpPr>
      </xdr:nvGrpSpPr>
      <xdr:grpSpPr bwMode="auto">
        <a:xfrm>
          <a:off x="1768475" y="39846250"/>
          <a:ext cx="936625" cy="161925"/>
          <a:chOff x="12700" y="62141100"/>
          <a:chExt cx="5245100" cy="314325"/>
        </a:xfrm>
      </xdr:grpSpPr>
      <xdr:sp macro="" textlink="">
        <xdr:nvSpPr>
          <xdr:cNvPr id="9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9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10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10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1</xdr:col>
      <xdr:colOff>419100</xdr:colOff>
      <xdr:row>60</xdr:row>
      <xdr:rowOff>0</xdr:rowOff>
    </xdr:from>
    <xdr:to>
      <xdr:col>2</xdr:col>
      <xdr:colOff>800100</xdr:colOff>
      <xdr:row>60</xdr:row>
      <xdr:rowOff>161925</xdr:rowOff>
    </xdr:to>
    <xdr:grpSp>
      <xdr:nvGrpSpPr>
        <xdr:cNvPr id="102" name="Группа 46"/>
        <xdr:cNvGrpSpPr>
          <a:grpSpLocks/>
        </xdr:cNvGrpSpPr>
      </xdr:nvGrpSpPr>
      <xdr:grpSpPr bwMode="auto">
        <a:xfrm>
          <a:off x="1768475" y="39846250"/>
          <a:ext cx="936625" cy="161925"/>
          <a:chOff x="12700" y="62141100"/>
          <a:chExt cx="5245100" cy="314325"/>
        </a:xfrm>
      </xdr:grpSpPr>
      <xdr:sp macro="" textlink="">
        <xdr:nvSpPr>
          <xdr:cNvPr id="103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104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105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106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1</xdr:col>
      <xdr:colOff>419100</xdr:colOff>
      <xdr:row>60</xdr:row>
      <xdr:rowOff>0</xdr:rowOff>
    </xdr:from>
    <xdr:to>
      <xdr:col>2</xdr:col>
      <xdr:colOff>800100</xdr:colOff>
      <xdr:row>60</xdr:row>
      <xdr:rowOff>161925</xdr:rowOff>
    </xdr:to>
    <xdr:grpSp>
      <xdr:nvGrpSpPr>
        <xdr:cNvPr id="107" name="Группа 51"/>
        <xdr:cNvGrpSpPr>
          <a:grpSpLocks/>
        </xdr:cNvGrpSpPr>
      </xdr:nvGrpSpPr>
      <xdr:grpSpPr bwMode="auto">
        <a:xfrm>
          <a:off x="1768475" y="39846250"/>
          <a:ext cx="936625" cy="161925"/>
          <a:chOff x="12700" y="62141100"/>
          <a:chExt cx="5245100" cy="314325"/>
        </a:xfrm>
      </xdr:grpSpPr>
      <xdr:sp macro="" textlink="">
        <xdr:nvSpPr>
          <xdr:cNvPr id="10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10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11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11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1</xdr:col>
      <xdr:colOff>419100</xdr:colOff>
      <xdr:row>60</xdr:row>
      <xdr:rowOff>0</xdr:rowOff>
    </xdr:from>
    <xdr:to>
      <xdr:col>2</xdr:col>
      <xdr:colOff>800100</xdr:colOff>
      <xdr:row>60</xdr:row>
      <xdr:rowOff>161925</xdr:rowOff>
    </xdr:to>
    <xdr:grpSp>
      <xdr:nvGrpSpPr>
        <xdr:cNvPr id="112" name="Группа 56"/>
        <xdr:cNvGrpSpPr>
          <a:grpSpLocks/>
        </xdr:cNvGrpSpPr>
      </xdr:nvGrpSpPr>
      <xdr:grpSpPr bwMode="auto">
        <a:xfrm>
          <a:off x="1768475" y="39846250"/>
          <a:ext cx="936625" cy="161925"/>
          <a:chOff x="12700" y="62141100"/>
          <a:chExt cx="5245100" cy="314325"/>
        </a:xfrm>
      </xdr:grpSpPr>
      <xdr:sp macro="" textlink="">
        <xdr:nvSpPr>
          <xdr:cNvPr id="113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114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115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116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  <xdr:twoCellAnchor editAs="oneCell">
    <xdr:from>
      <xdr:col>2</xdr:col>
      <xdr:colOff>0</xdr:colOff>
      <xdr:row>60</xdr:row>
      <xdr:rowOff>0</xdr:rowOff>
    </xdr:from>
    <xdr:to>
      <xdr:col>2</xdr:col>
      <xdr:colOff>476250</xdr:colOff>
      <xdr:row>60</xdr:row>
      <xdr:rowOff>161925</xdr:rowOff>
    </xdr:to>
    <xdr:grpSp>
      <xdr:nvGrpSpPr>
        <xdr:cNvPr id="117" name="Группа 66"/>
        <xdr:cNvGrpSpPr>
          <a:grpSpLocks/>
        </xdr:cNvGrpSpPr>
      </xdr:nvGrpSpPr>
      <xdr:grpSpPr bwMode="auto">
        <a:xfrm>
          <a:off x="1905000" y="39846250"/>
          <a:ext cx="476250" cy="161925"/>
          <a:chOff x="12700" y="62141100"/>
          <a:chExt cx="5245100" cy="314325"/>
        </a:xfrm>
      </xdr:grpSpPr>
      <xdr:sp macro="" textlink="">
        <xdr:nvSpPr>
          <xdr:cNvPr id="118" name="4893"/>
          <xdr:cNvSpPr/>
        </xdr:nvSpPr>
        <xdr:spPr>
          <a:xfrm>
            <a:off x="12700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119" name="4894"/>
          <xdr:cNvSpPr/>
        </xdr:nvSpPr>
        <xdr:spPr>
          <a:xfrm>
            <a:off x="2215642" y="62141100"/>
            <a:ext cx="83921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l"/>
            <a:endParaRPr lang="ru-RU" sz="1100" b="1" i="0" u="none">
              <a:solidFill>
                <a:srgbClr val="000000"/>
              </a:solidFill>
            </a:endParaRPr>
          </a:p>
        </xdr:txBody>
      </xdr:sp>
      <xdr:sp macro="" textlink="">
        <xdr:nvSpPr>
          <xdr:cNvPr id="120" name="4895"/>
          <xdr:cNvSpPr/>
        </xdr:nvSpPr>
        <xdr:spPr>
          <a:xfrm>
            <a:off x="3369564" y="62141100"/>
            <a:ext cx="1888236" cy="164646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b"/>
          <a:lstStyle/>
          <a:p>
            <a:pPr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  <xdr:sp macro="" textlink="">
        <xdr:nvSpPr>
          <xdr:cNvPr id="121" name="4900"/>
          <xdr:cNvSpPr/>
        </xdr:nvSpPr>
        <xdr:spPr>
          <a:xfrm>
            <a:off x="3369564" y="62305746"/>
            <a:ext cx="1888236" cy="149679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tIns="0" bIns="0" rtlCol="0" anchor="t"/>
          <a:lstStyle/>
          <a:p>
            <a:pPr lvl="1" algn="ctr"/>
            <a:endParaRPr lang="ru-RU" sz="800" b="1" i="0" u="none">
              <a:solidFill>
                <a:srgbClr val="000000"/>
              </a:solidFill>
              <a:latin typeface="MS Sans Serif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85"/>
  <sheetViews>
    <sheetView showGridLines="0" tabSelected="1" view="pageBreakPreview" topLeftCell="A112" zoomScale="90" zoomScaleNormal="100" zoomScaleSheetLayoutView="90" workbookViewId="0">
      <selection activeCell="C118" sqref="C118"/>
    </sheetView>
  </sheetViews>
  <sheetFormatPr defaultRowHeight="12.75" customHeight="1" x14ac:dyDescent="0.2"/>
  <cols>
    <col min="1" max="1" width="21.28515625" customWidth="1"/>
    <col min="2" max="2" width="8.28515625" customWidth="1"/>
    <col min="3" max="3" width="48.28515625" customWidth="1"/>
    <col min="4" max="4" width="16" customWidth="1"/>
    <col min="5" max="7" width="9.140625" customWidth="1"/>
  </cols>
  <sheetData>
    <row r="1" spans="1:7" ht="14.25" customHeight="1" x14ac:dyDescent="0.2">
      <c r="A1" s="18"/>
      <c r="B1" s="18"/>
      <c r="C1" s="18"/>
      <c r="D1" s="19" t="s">
        <v>23</v>
      </c>
      <c r="E1" s="3"/>
      <c r="F1" s="3"/>
      <c r="G1" s="3"/>
    </row>
    <row r="2" spans="1:7" x14ac:dyDescent="0.2">
      <c r="A2" s="20"/>
      <c r="B2" s="20"/>
      <c r="C2" s="20"/>
      <c r="D2" s="19" t="s">
        <v>9</v>
      </c>
      <c r="E2" s="2"/>
      <c r="F2" s="3"/>
      <c r="G2" s="3"/>
    </row>
    <row r="3" spans="1:7" x14ac:dyDescent="0.2">
      <c r="A3" s="21"/>
      <c r="B3" s="21"/>
      <c r="C3" s="21"/>
      <c r="D3" s="22" t="s">
        <v>75</v>
      </c>
      <c r="E3" s="3"/>
      <c r="F3" s="3"/>
      <c r="G3" s="3"/>
    </row>
    <row r="4" spans="1:7" ht="15.6" customHeight="1" x14ac:dyDescent="0.2">
      <c r="A4" s="21"/>
      <c r="B4" s="21"/>
      <c r="C4" s="21"/>
      <c r="D4" s="23"/>
      <c r="E4" s="4"/>
      <c r="F4" s="4"/>
      <c r="G4" s="4"/>
    </row>
    <row r="5" spans="1:7" ht="50.25" customHeight="1" x14ac:dyDescent="0.2">
      <c r="A5" s="99" t="s">
        <v>76</v>
      </c>
      <c r="B5" s="99"/>
      <c r="C5" s="99"/>
      <c r="D5" s="99"/>
      <c r="E5" s="3"/>
      <c r="F5" s="3"/>
      <c r="G5" s="3"/>
    </row>
    <row r="6" spans="1:7" x14ac:dyDescent="0.2">
      <c r="A6" s="24"/>
      <c r="B6" s="24"/>
      <c r="C6" s="25"/>
      <c r="D6" s="25"/>
    </row>
    <row r="7" spans="1:7" ht="25.5" customHeight="1" x14ac:dyDescent="0.2">
      <c r="A7" s="9" t="s">
        <v>10</v>
      </c>
      <c r="B7" s="9" t="s">
        <v>11</v>
      </c>
      <c r="C7" s="9" t="s">
        <v>12</v>
      </c>
      <c r="D7" s="10" t="s">
        <v>13</v>
      </c>
      <c r="E7" s="44"/>
    </row>
    <row r="8" spans="1:7" ht="15.75" x14ac:dyDescent="0.2">
      <c r="A8" s="60" t="s">
        <v>14</v>
      </c>
      <c r="B8" s="60" t="s">
        <v>15</v>
      </c>
      <c r="C8" s="60" t="s">
        <v>16</v>
      </c>
      <c r="D8" s="60" t="s">
        <v>17</v>
      </c>
      <c r="E8" s="44"/>
    </row>
    <row r="9" spans="1:7" ht="47.25" x14ac:dyDescent="0.2">
      <c r="A9" s="33" t="s">
        <v>18</v>
      </c>
      <c r="B9" s="33"/>
      <c r="C9" s="34" t="s">
        <v>19</v>
      </c>
      <c r="D9" s="35">
        <f>D10+D16+D26</f>
        <v>39315.699999999997</v>
      </c>
      <c r="E9" s="61"/>
    </row>
    <row r="10" spans="1:7" ht="51" customHeight="1" x14ac:dyDescent="0.2">
      <c r="A10" s="29" t="s">
        <v>25</v>
      </c>
      <c r="B10" s="29"/>
      <c r="C10" s="30" t="s">
        <v>26</v>
      </c>
      <c r="D10" s="31">
        <f>D11</f>
        <v>14950.8</v>
      </c>
      <c r="E10" s="44"/>
    </row>
    <row r="11" spans="1:7" ht="45.75" customHeight="1" x14ac:dyDescent="0.2">
      <c r="A11" s="29" t="s">
        <v>27</v>
      </c>
      <c r="B11" s="29"/>
      <c r="C11" s="30" t="s">
        <v>0</v>
      </c>
      <c r="D11" s="31">
        <f>D12+D14</f>
        <v>14950.8</v>
      </c>
      <c r="E11" s="44"/>
    </row>
    <row r="12" spans="1:7" ht="97.5" customHeight="1" x14ac:dyDescent="0.2">
      <c r="A12" s="29" t="s">
        <v>80</v>
      </c>
      <c r="B12" s="29"/>
      <c r="C12" s="30" t="s">
        <v>81</v>
      </c>
      <c r="D12" s="31">
        <f>D13</f>
        <v>520</v>
      </c>
      <c r="E12" s="44"/>
    </row>
    <row r="13" spans="1:7" ht="54" customHeight="1" x14ac:dyDescent="0.2">
      <c r="A13" s="29" t="s">
        <v>80</v>
      </c>
      <c r="B13" s="29" t="s">
        <v>1</v>
      </c>
      <c r="C13" s="30" t="s">
        <v>2</v>
      </c>
      <c r="D13" s="31">
        <v>520</v>
      </c>
      <c r="E13" s="44"/>
    </row>
    <row r="14" spans="1:7" ht="83.25" customHeight="1" x14ac:dyDescent="0.2">
      <c r="A14" s="29" t="s">
        <v>82</v>
      </c>
      <c r="B14" s="29"/>
      <c r="C14" s="32" t="s">
        <v>54</v>
      </c>
      <c r="D14" s="31">
        <f>D15</f>
        <v>14430.8</v>
      </c>
      <c r="E14" s="44"/>
    </row>
    <row r="15" spans="1:7" ht="51" customHeight="1" x14ac:dyDescent="0.2">
      <c r="A15" s="81" t="s">
        <v>82</v>
      </c>
      <c r="B15" s="81" t="s">
        <v>1</v>
      </c>
      <c r="C15" s="82" t="s">
        <v>2</v>
      </c>
      <c r="D15" s="80">
        <f>10437.6+3993.2</f>
        <v>14430.8</v>
      </c>
      <c r="E15" s="44"/>
    </row>
    <row r="16" spans="1:7" ht="59.25" customHeight="1" x14ac:dyDescent="0.2">
      <c r="A16" s="29" t="s">
        <v>20</v>
      </c>
      <c r="B16" s="29"/>
      <c r="C16" s="30" t="s">
        <v>21</v>
      </c>
      <c r="D16" s="31">
        <f>D17</f>
        <v>20094.099999999999</v>
      </c>
      <c r="E16" s="44"/>
    </row>
    <row r="17" spans="1:5" ht="42.75" customHeight="1" x14ac:dyDescent="0.2">
      <c r="A17" s="29" t="s">
        <v>22</v>
      </c>
      <c r="B17" s="29"/>
      <c r="C17" s="30" t="s">
        <v>0</v>
      </c>
      <c r="D17" s="31">
        <f>D20+D22+D18+D24</f>
        <v>20094.099999999999</v>
      </c>
      <c r="E17" s="44"/>
    </row>
    <row r="18" spans="1:5" ht="51.75" customHeight="1" x14ac:dyDescent="0.25">
      <c r="A18" s="62" t="s">
        <v>83</v>
      </c>
      <c r="B18" s="62"/>
      <c r="C18" s="63" t="s">
        <v>84</v>
      </c>
      <c r="D18" s="31">
        <f>D19</f>
        <v>408.1</v>
      </c>
      <c r="E18" s="44"/>
    </row>
    <row r="19" spans="1:5" ht="54" customHeight="1" x14ac:dyDescent="0.2">
      <c r="A19" s="62" t="s">
        <v>83</v>
      </c>
      <c r="B19" s="62" t="s">
        <v>1</v>
      </c>
      <c r="C19" s="64" t="s">
        <v>2</v>
      </c>
      <c r="D19" s="31">
        <v>408.1</v>
      </c>
      <c r="E19" s="44"/>
    </row>
    <row r="20" spans="1:5" ht="39" customHeight="1" x14ac:dyDescent="0.2">
      <c r="A20" s="81" t="s">
        <v>85</v>
      </c>
      <c r="B20" s="81"/>
      <c r="C20" s="82" t="s">
        <v>74</v>
      </c>
      <c r="D20" s="80">
        <f>D21</f>
        <v>8647</v>
      </c>
      <c r="E20" s="44"/>
    </row>
    <row r="21" spans="1:5" ht="54.75" customHeight="1" x14ac:dyDescent="0.2">
      <c r="A21" s="81" t="s">
        <v>85</v>
      </c>
      <c r="B21" s="81" t="s">
        <v>1</v>
      </c>
      <c r="C21" s="82" t="s">
        <v>2</v>
      </c>
      <c r="D21" s="80">
        <f>4323.5+4323.5</f>
        <v>8647</v>
      </c>
      <c r="E21" s="44"/>
    </row>
    <row r="22" spans="1:5" ht="81" customHeight="1" x14ac:dyDescent="0.2">
      <c r="A22" s="29" t="s">
        <v>86</v>
      </c>
      <c r="B22" s="29"/>
      <c r="C22" s="32" t="s">
        <v>54</v>
      </c>
      <c r="D22" s="31">
        <f>D23</f>
        <v>10317.9</v>
      </c>
      <c r="E22" s="44"/>
    </row>
    <row r="23" spans="1:5" ht="50.25" customHeight="1" x14ac:dyDescent="0.2">
      <c r="A23" s="29" t="s">
        <v>86</v>
      </c>
      <c r="B23" s="29" t="s">
        <v>1</v>
      </c>
      <c r="C23" s="30" t="s">
        <v>2</v>
      </c>
      <c r="D23" s="31">
        <f>7738.4+2579.5</f>
        <v>10317.9</v>
      </c>
      <c r="E23" s="44"/>
    </row>
    <row r="24" spans="1:5" ht="45" customHeight="1" x14ac:dyDescent="0.2">
      <c r="A24" s="29" t="s">
        <v>91</v>
      </c>
      <c r="B24" s="29"/>
      <c r="C24" s="30" t="s">
        <v>92</v>
      </c>
      <c r="D24" s="31">
        <f t="shared" ref="D24" si="0">D25</f>
        <v>721.1</v>
      </c>
      <c r="E24" s="44"/>
    </row>
    <row r="25" spans="1:5" ht="50.25" customHeight="1" x14ac:dyDescent="0.2">
      <c r="A25" s="29" t="s">
        <v>91</v>
      </c>
      <c r="B25" s="29" t="s">
        <v>1</v>
      </c>
      <c r="C25" s="30" t="s">
        <v>2</v>
      </c>
      <c r="D25" s="31">
        <v>721.1</v>
      </c>
      <c r="E25" s="44"/>
    </row>
    <row r="26" spans="1:5" ht="54.75" customHeight="1" x14ac:dyDescent="0.2">
      <c r="A26" s="29" t="s">
        <v>87</v>
      </c>
      <c r="B26" s="29"/>
      <c r="C26" s="32" t="s">
        <v>88</v>
      </c>
      <c r="D26" s="31">
        <f>D27</f>
        <v>4270.8</v>
      </c>
      <c r="E26" s="44"/>
    </row>
    <row r="27" spans="1:5" ht="51" customHeight="1" x14ac:dyDescent="0.2">
      <c r="A27" s="29" t="s">
        <v>89</v>
      </c>
      <c r="B27" s="29"/>
      <c r="C27" s="30" t="s">
        <v>0</v>
      </c>
      <c r="D27" s="31">
        <f>D28</f>
        <v>4270.8</v>
      </c>
      <c r="E27" s="44"/>
    </row>
    <row r="28" spans="1:5" ht="81.75" customHeight="1" x14ac:dyDescent="0.2">
      <c r="A28" s="29" t="s">
        <v>90</v>
      </c>
      <c r="B28" s="29"/>
      <c r="C28" s="32" t="s">
        <v>54</v>
      </c>
      <c r="D28" s="31">
        <f>D29</f>
        <v>4270.8</v>
      </c>
      <c r="E28" s="44"/>
    </row>
    <row r="29" spans="1:5" ht="53.25" customHeight="1" x14ac:dyDescent="0.2">
      <c r="A29" s="29" t="s">
        <v>90</v>
      </c>
      <c r="B29" s="29" t="s">
        <v>1</v>
      </c>
      <c r="C29" s="30" t="s">
        <v>2</v>
      </c>
      <c r="D29" s="31">
        <f>3203.1+1067.7</f>
        <v>4270.8</v>
      </c>
      <c r="E29" s="44"/>
    </row>
    <row r="30" spans="1:5" ht="47.25" x14ac:dyDescent="0.25">
      <c r="A30" s="65" t="s">
        <v>7</v>
      </c>
      <c r="B30" s="65"/>
      <c r="C30" s="66" t="s">
        <v>8</v>
      </c>
      <c r="D30" s="35">
        <f>D31</f>
        <v>0</v>
      </c>
      <c r="E30" s="44"/>
    </row>
    <row r="31" spans="1:5" ht="33.75" customHeight="1" x14ac:dyDescent="0.25">
      <c r="A31" s="62" t="s">
        <v>37</v>
      </c>
      <c r="B31" s="62"/>
      <c r="C31" s="63" t="s">
        <v>38</v>
      </c>
      <c r="D31" s="31">
        <f>D32+D35</f>
        <v>0</v>
      </c>
      <c r="E31" s="44"/>
    </row>
    <row r="32" spans="1:5" ht="63" x14ac:dyDescent="0.25">
      <c r="A32" s="62" t="s">
        <v>93</v>
      </c>
      <c r="B32" s="62"/>
      <c r="C32" s="67" t="s">
        <v>94</v>
      </c>
      <c r="D32" s="31">
        <f>D33+D34</f>
        <v>-120</v>
      </c>
      <c r="E32" s="44"/>
    </row>
    <row r="33" spans="1:5" ht="40.5" customHeight="1" x14ac:dyDescent="0.2">
      <c r="A33" s="62" t="s">
        <v>93</v>
      </c>
      <c r="B33" s="62" t="s">
        <v>3</v>
      </c>
      <c r="C33" s="64" t="s">
        <v>4</v>
      </c>
      <c r="D33" s="31">
        <f>-120-10204</f>
        <v>-10324</v>
      </c>
      <c r="E33" s="44"/>
    </row>
    <row r="34" spans="1:5" ht="15.75" x14ac:dyDescent="0.2">
      <c r="A34" s="62" t="s">
        <v>93</v>
      </c>
      <c r="B34" s="62" t="s">
        <v>5</v>
      </c>
      <c r="C34" s="64" t="s">
        <v>6</v>
      </c>
      <c r="D34" s="31">
        <v>10204</v>
      </c>
      <c r="E34" s="44"/>
    </row>
    <row r="35" spans="1:5" ht="31.5" x14ac:dyDescent="0.25">
      <c r="A35" s="62" t="s">
        <v>95</v>
      </c>
      <c r="B35" s="62"/>
      <c r="C35" s="63" t="s">
        <v>96</v>
      </c>
      <c r="D35" s="31">
        <f>D36</f>
        <v>120</v>
      </c>
      <c r="E35" s="44"/>
    </row>
    <row r="36" spans="1:5" ht="39.75" customHeight="1" x14ac:dyDescent="0.2">
      <c r="A36" s="62" t="s">
        <v>95</v>
      </c>
      <c r="B36" s="62" t="s">
        <v>3</v>
      </c>
      <c r="C36" s="64" t="s">
        <v>4</v>
      </c>
      <c r="D36" s="31">
        <v>120</v>
      </c>
      <c r="E36" s="44"/>
    </row>
    <row r="37" spans="1:5" ht="47.25" x14ac:dyDescent="0.2">
      <c r="A37" s="39" t="s">
        <v>67</v>
      </c>
      <c r="B37" s="40"/>
      <c r="C37" s="41" t="s">
        <v>68</v>
      </c>
      <c r="D37" s="35">
        <f>D38</f>
        <v>5598.6</v>
      </c>
      <c r="E37" s="44"/>
    </row>
    <row r="38" spans="1:5" ht="31.5" x14ac:dyDescent="0.2">
      <c r="A38" s="36" t="s">
        <v>69</v>
      </c>
      <c r="B38" s="37"/>
      <c r="C38" s="38" t="s">
        <v>70</v>
      </c>
      <c r="D38" s="31">
        <f>D39+D42</f>
        <v>5598.6</v>
      </c>
      <c r="E38" s="44"/>
    </row>
    <row r="39" spans="1:5" ht="63" x14ac:dyDescent="0.2">
      <c r="A39" s="36" t="s">
        <v>71</v>
      </c>
      <c r="B39" s="37"/>
      <c r="C39" s="38" t="s">
        <v>72</v>
      </c>
      <c r="D39" s="31">
        <f>D40</f>
        <v>2549.9</v>
      </c>
      <c r="E39" s="44"/>
    </row>
    <row r="40" spans="1:5" ht="39" customHeight="1" x14ac:dyDescent="0.2">
      <c r="A40" s="83" t="s">
        <v>73</v>
      </c>
      <c r="B40" s="84"/>
      <c r="C40" s="85" t="s">
        <v>74</v>
      </c>
      <c r="D40" s="80">
        <f>D41</f>
        <v>2549.9</v>
      </c>
      <c r="E40" s="44"/>
    </row>
    <row r="41" spans="1:5" ht="47.25" x14ac:dyDescent="0.2">
      <c r="A41" s="83" t="s">
        <v>73</v>
      </c>
      <c r="B41" s="84" t="s">
        <v>1</v>
      </c>
      <c r="C41" s="85" t="s">
        <v>2</v>
      </c>
      <c r="D41" s="80">
        <f>5802+-3252.1</f>
        <v>2549.9</v>
      </c>
      <c r="E41" s="44"/>
    </row>
    <row r="42" spans="1:5" ht="94.5" x14ac:dyDescent="0.2">
      <c r="A42" s="36" t="s">
        <v>97</v>
      </c>
      <c r="B42" s="37"/>
      <c r="C42" s="38" t="s">
        <v>98</v>
      </c>
      <c r="D42" s="31">
        <f>D43</f>
        <v>3048.7</v>
      </c>
      <c r="E42" s="44"/>
    </row>
    <row r="43" spans="1:5" ht="78.75" x14ac:dyDescent="0.2">
      <c r="A43" s="36" t="s">
        <v>99</v>
      </c>
      <c r="B43" s="37"/>
      <c r="C43" s="38" t="s">
        <v>54</v>
      </c>
      <c r="D43" s="31">
        <f>D45+D44</f>
        <v>3048.7</v>
      </c>
      <c r="E43" s="44"/>
    </row>
    <row r="44" spans="1:5" ht="47.25" x14ac:dyDescent="0.2">
      <c r="A44" s="36" t="s">
        <v>99</v>
      </c>
      <c r="B44" s="37" t="s">
        <v>3</v>
      </c>
      <c r="C44" s="38" t="s">
        <v>4</v>
      </c>
      <c r="D44" s="31">
        <f>885.6+295.2</f>
        <v>1180.8</v>
      </c>
      <c r="E44" s="44"/>
    </row>
    <row r="45" spans="1:5" ht="47.25" x14ac:dyDescent="0.2">
      <c r="A45" s="36" t="s">
        <v>99</v>
      </c>
      <c r="B45" s="37" t="s">
        <v>1</v>
      </c>
      <c r="C45" s="38" t="s">
        <v>2</v>
      </c>
      <c r="D45" s="31">
        <f>1400.9+467</f>
        <v>1867.9</v>
      </c>
      <c r="E45" s="44"/>
    </row>
    <row r="46" spans="1:5" ht="47.25" x14ac:dyDescent="0.2">
      <c r="A46" s="39" t="s">
        <v>100</v>
      </c>
      <c r="B46" s="40"/>
      <c r="C46" s="41" t="s">
        <v>101</v>
      </c>
      <c r="D46" s="35">
        <f>D47</f>
        <v>813.40000000000009</v>
      </c>
      <c r="E46" s="44"/>
    </row>
    <row r="47" spans="1:5" ht="47.25" x14ac:dyDescent="0.2">
      <c r="A47" s="36" t="s">
        <v>102</v>
      </c>
      <c r="B47" s="37"/>
      <c r="C47" s="38" t="s">
        <v>103</v>
      </c>
      <c r="D47" s="31">
        <f>D48</f>
        <v>813.40000000000009</v>
      </c>
      <c r="E47" s="44"/>
    </row>
    <row r="48" spans="1:5" ht="78.75" x14ac:dyDescent="0.2">
      <c r="A48" s="36" t="s">
        <v>104</v>
      </c>
      <c r="B48" s="37"/>
      <c r="C48" s="38" t="s">
        <v>105</v>
      </c>
      <c r="D48" s="31">
        <f>D49+D51</f>
        <v>813.40000000000009</v>
      </c>
      <c r="E48" s="44"/>
    </row>
    <row r="49" spans="1:5" ht="15.75" x14ac:dyDescent="0.2">
      <c r="A49" s="36" t="s">
        <v>106</v>
      </c>
      <c r="B49" s="37"/>
      <c r="C49" s="38" t="s">
        <v>107</v>
      </c>
      <c r="D49" s="31">
        <f>D50</f>
        <v>523.6</v>
      </c>
      <c r="E49" s="44"/>
    </row>
    <row r="50" spans="1:5" ht="31.5" x14ac:dyDescent="0.2">
      <c r="A50" s="36" t="s">
        <v>106</v>
      </c>
      <c r="B50" s="37" t="s">
        <v>39</v>
      </c>
      <c r="C50" s="38" t="s">
        <v>40</v>
      </c>
      <c r="D50" s="31">
        <v>523.6</v>
      </c>
      <c r="E50" s="44"/>
    </row>
    <row r="51" spans="1:5" ht="94.5" x14ac:dyDescent="0.2">
      <c r="A51" s="36" t="s">
        <v>108</v>
      </c>
      <c r="B51" s="37"/>
      <c r="C51" s="38" t="s">
        <v>109</v>
      </c>
      <c r="D51" s="31">
        <f>D52</f>
        <v>289.8</v>
      </c>
      <c r="E51" s="44"/>
    </row>
    <row r="52" spans="1:5" ht="31.5" x14ac:dyDescent="0.2">
      <c r="A52" s="36" t="s">
        <v>108</v>
      </c>
      <c r="B52" s="37" t="s">
        <v>39</v>
      </c>
      <c r="C52" s="38" t="s">
        <v>40</v>
      </c>
      <c r="D52" s="31">
        <v>289.8</v>
      </c>
      <c r="E52" s="44"/>
    </row>
    <row r="53" spans="1:5" ht="47.25" x14ac:dyDescent="0.2">
      <c r="A53" s="39" t="s">
        <v>43</v>
      </c>
      <c r="B53" s="40"/>
      <c r="C53" s="41" t="s">
        <v>44</v>
      </c>
      <c r="D53" s="35">
        <f>D54</f>
        <v>102.7</v>
      </c>
      <c r="E53" s="44"/>
    </row>
    <row r="54" spans="1:5" ht="31.5" x14ac:dyDescent="0.2">
      <c r="A54" s="36" t="s">
        <v>45</v>
      </c>
      <c r="B54" s="37"/>
      <c r="C54" s="38" t="s">
        <v>46</v>
      </c>
      <c r="D54" s="31">
        <f>D55</f>
        <v>102.7</v>
      </c>
      <c r="E54" s="44"/>
    </row>
    <row r="55" spans="1:5" ht="141.75" x14ac:dyDescent="0.2">
      <c r="A55" s="36" t="s">
        <v>110</v>
      </c>
      <c r="B55" s="37"/>
      <c r="C55" s="38" t="s">
        <v>111</v>
      </c>
      <c r="D55" s="31">
        <f>D56</f>
        <v>102.7</v>
      </c>
      <c r="E55" s="44"/>
    </row>
    <row r="56" spans="1:5" ht="15.75" x14ac:dyDescent="0.2">
      <c r="A56" s="36" t="s">
        <v>110</v>
      </c>
      <c r="B56" s="37" t="s">
        <v>5</v>
      </c>
      <c r="C56" s="38" t="s">
        <v>6</v>
      </c>
      <c r="D56" s="31">
        <v>102.7</v>
      </c>
      <c r="E56" s="44"/>
    </row>
    <row r="57" spans="1:5" ht="47.25" x14ac:dyDescent="0.2">
      <c r="A57" s="39" t="s">
        <v>112</v>
      </c>
      <c r="B57" s="40"/>
      <c r="C57" s="41" t="s">
        <v>113</v>
      </c>
      <c r="D57" s="35">
        <f>D58</f>
        <v>21.3</v>
      </c>
      <c r="E57" s="44"/>
    </row>
    <row r="58" spans="1:5" ht="47.25" x14ac:dyDescent="0.2">
      <c r="A58" s="36" t="s">
        <v>114</v>
      </c>
      <c r="B58" s="37"/>
      <c r="C58" s="38" t="s">
        <v>115</v>
      </c>
      <c r="D58" s="31">
        <f>D59</f>
        <v>21.3</v>
      </c>
      <c r="E58" s="44"/>
    </row>
    <row r="59" spans="1:5" ht="63" x14ac:dyDescent="0.2">
      <c r="A59" s="36" t="s">
        <v>116</v>
      </c>
      <c r="B59" s="37"/>
      <c r="C59" s="38" t="s">
        <v>117</v>
      </c>
      <c r="D59" s="31">
        <f>D61</f>
        <v>21.3</v>
      </c>
      <c r="E59" s="44"/>
    </row>
    <row r="60" spans="1:5" ht="63" x14ac:dyDescent="0.2">
      <c r="A60" s="36" t="s">
        <v>118</v>
      </c>
      <c r="B60" s="37"/>
      <c r="C60" s="38" t="s">
        <v>119</v>
      </c>
      <c r="D60" s="31">
        <f>D61</f>
        <v>21.3</v>
      </c>
      <c r="E60" s="44"/>
    </row>
    <row r="61" spans="1:5" ht="38.25" customHeight="1" x14ac:dyDescent="0.2">
      <c r="A61" s="36" t="s">
        <v>118</v>
      </c>
      <c r="B61" s="37" t="s">
        <v>3</v>
      </c>
      <c r="C61" s="38" t="s">
        <v>4</v>
      </c>
      <c r="D61" s="31">
        <v>21.3</v>
      </c>
      <c r="E61" s="44"/>
    </row>
    <row r="62" spans="1:5" ht="47.25" x14ac:dyDescent="0.2">
      <c r="A62" s="39" t="s">
        <v>120</v>
      </c>
      <c r="B62" s="40"/>
      <c r="C62" s="43" t="s">
        <v>121</v>
      </c>
      <c r="D62" s="35">
        <f>D63</f>
        <v>1269.0999999999999</v>
      </c>
      <c r="E62" s="44"/>
    </row>
    <row r="63" spans="1:5" ht="47.25" x14ac:dyDescent="0.2">
      <c r="A63" s="36" t="s">
        <v>122</v>
      </c>
      <c r="B63" s="37"/>
      <c r="C63" s="42" t="s">
        <v>123</v>
      </c>
      <c r="D63" s="31">
        <f>D64</f>
        <v>1269.0999999999999</v>
      </c>
      <c r="E63" s="44"/>
    </row>
    <row r="64" spans="1:5" ht="31.5" x14ac:dyDescent="0.2">
      <c r="A64" s="36" t="s">
        <v>124</v>
      </c>
      <c r="B64" s="37"/>
      <c r="C64" s="42" t="s">
        <v>125</v>
      </c>
      <c r="D64" s="31">
        <f>D65+D67</f>
        <v>1269.0999999999999</v>
      </c>
      <c r="E64" s="44"/>
    </row>
    <row r="65" spans="1:6" ht="31.5" x14ac:dyDescent="0.2">
      <c r="A65" s="36" t="s">
        <v>126</v>
      </c>
      <c r="B65" s="37"/>
      <c r="C65" s="38" t="s">
        <v>127</v>
      </c>
      <c r="D65" s="31">
        <f>D66</f>
        <v>-12.8</v>
      </c>
      <c r="E65" s="44"/>
    </row>
    <row r="66" spans="1:6" ht="37.5" customHeight="1" x14ac:dyDescent="0.2">
      <c r="A66" s="36" t="s">
        <v>126</v>
      </c>
      <c r="B66" s="37" t="s">
        <v>3</v>
      </c>
      <c r="C66" s="38" t="s">
        <v>4</v>
      </c>
      <c r="D66" s="31">
        <v>-12.8</v>
      </c>
      <c r="E66" s="44"/>
    </row>
    <row r="67" spans="1:6" ht="63" x14ac:dyDescent="0.2">
      <c r="A67" s="36" t="s">
        <v>128</v>
      </c>
      <c r="B67" s="37"/>
      <c r="C67" s="42" t="s">
        <v>129</v>
      </c>
      <c r="D67" s="31">
        <f>D68</f>
        <v>1281.8999999999999</v>
      </c>
      <c r="E67" s="45"/>
      <c r="F67" s="56"/>
    </row>
    <row r="68" spans="1:6" ht="47.25" x14ac:dyDescent="0.2">
      <c r="A68" s="36" t="s">
        <v>128</v>
      </c>
      <c r="B68" s="37" t="s">
        <v>3</v>
      </c>
      <c r="C68" s="42" t="s">
        <v>4</v>
      </c>
      <c r="D68" s="31">
        <f>1269.1+12.8</f>
        <v>1281.8999999999999</v>
      </c>
      <c r="E68" s="44"/>
      <c r="F68" s="45"/>
    </row>
    <row r="69" spans="1:6" ht="63" x14ac:dyDescent="0.25">
      <c r="A69" s="65" t="s">
        <v>61</v>
      </c>
      <c r="B69" s="65"/>
      <c r="C69" s="66" t="s">
        <v>62</v>
      </c>
      <c r="D69" s="35">
        <f>D70</f>
        <v>512.79999999999995</v>
      </c>
      <c r="E69" s="44"/>
    </row>
    <row r="70" spans="1:6" ht="47.25" x14ac:dyDescent="0.25">
      <c r="A70" s="62" t="s">
        <v>63</v>
      </c>
      <c r="B70" s="62"/>
      <c r="C70" s="63" t="s">
        <v>64</v>
      </c>
      <c r="D70" s="31">
        <f>D71</f>
        <v>512.79999999999995</v>
      </c>
      <c r="E70" s="44"/>
    </row>
    <row r="71" spans="1:6" ht="47.25" x14ac:dyDescent="0.25">
      <c r="A71" s="62" t="s">
        <v>65</v>
      </c>
      <c r="B71" s="62"/>
      <c r="C71" s="63" t="s">
        <v>66</v>
      </c>
      <c r="D71" s="31">
        <f>D72</f>
        <v>512.79999999999995</v>
      </c>
      <c r="E71" s="44"/>
    </row>
    <row r="72" spans="1:6" ht="78.75" x14ac:dyDescent="0.25">
      <c r="A72" s="62" t="s">
        <v>130</v>
      </c>
      <c r="B72" s="62"/>
      <c r="C72" s="63" t="s">
        <v>131</v>
      </c>
      <c r="D72" s="31">
        <f>D73</f>
        <v>512.79999999999995</v>
      </c>
      <c r="E72" s="44"/>
    </row>
    <row r="73" spans="1:6" ht="39.75" customHeight="1" x14ac:dyDescent="0.2">
      <c r="A73" s="62" t="s">
        <v>130</v>
      </c>
      <c r="B73" s="62" t="s">
        <v>3</v>
      </c>
      <c r="C73" s="64" t="s">
        <v>4</v>
      </c>
      <c r="D73" s="31">
        <v>512.79999999999995</v>
      </c>
      <c r="E73" s="44"/>
    </row>
    <row r="74" spans="1:6" ht="47.25" x14ac:dyDescent="0.25">
      <c r="A74" s="65" t="s">
        <v>57</v>
      </c>
      <c r="B74" s="65"/>
      <c r="C74" s="66" t="s">
        <v>58</v>
      </c>
      <c r="D74" s="35">
        <f>D75</f>
        <v>0</v>
      </c>
      <c r="E74" s="44"/>
    </row>
    <row r="75" spans="1:6" ht="47.25" x14ac:dyDescent="0.25">
      <c r="A75" s="62" t="s">
        <v>59</v>
      </c>
      <c r="B75" s="62"/>
      <c r="C75" s="63" t="s">
        <v>60</v>
      </c>
      <c r="D75" s="31">
        <f>D76</f>
        <v>0</v>
      </c>
      <c r="E75" s="44"/>
    </row>
    <row r="76" spans="1:6" ht="47.25" x14ac:dyDescent="0.25">
      <c r="A76" s="62" t="s">
        <v>132</v>
      </c>
      <c r="B76" s="62"/>
      <c r="C76" s="63" t="s">
        <v>0</v>
      </c>
      <c r="D76" s="31">
        <f>D77</f>
        <v>0</v>
      </c>
      <c r="E76" s="44"/>
    </row>
    <row r="77" spans="1:6" ht="15.75" x14ac:dyDescent="0.25">
      <c r="A77" s="62" t="s">
        <v>133</v>
      </c>
      <c r="B77" s="62"/>
      <c r="C77" s="63" t="s">
        <v>134</v>
      </c>
      <c r="D77" s="31">
        <f>D78+D79</f>
        <v>0</v>
      </c>
      <c r="E77" s="44"/>
    </row>
    <row r="78" spans="1:6" ht="39.75" customHeight="1" x14ac:dyDescent="0.2">
      <c r="A78" s="62" t="s">
        <v>133</v>
      </c>
      <c r="B78" s="62" t="s">
        <v>3</v>
      </c>
      <c r="C78" s="64" t="s">
        <v>4</v>
      </c>
      <c r="D78" s="31">
        <v>-1.4</v>
      </c>
      <c r="E78" s="44"/>
    </row>
    <row r="79" spans="1:6" ht="24.75" customHeight="1" x14ac:dyDescent="0.2">
      <c r="A79" s="62" t="s">
        <v>133</v>
      </c>
      <c r="B79" s="62" t="s">
        <v>5</v>
      </c>
      <c r="C79" s="64" t="s">
        <v>6</v>
      </c>
      <c r="D79" s="31">
        <v>1.4</v>
      </c>
      <c r="E79" s="44"/>
    </row>
    <row r="80" spans="1:6" ht="47.25" x14ac:dyDescent="0.2">
      <c r="A80" s="50" t="s">
        <v>28</v>
      </c>
      <c r="B80" s="51"/>
      <c r="C80" s="52" t="s">
        <v>29</v>
      </c>
      <c r="D80" s="53">
        <f>D81</f>
        <v>1546.3999999999999</v>
      </c>
      <c r="E80" s="44"/>
    </row>
    <row r="81" spans="1:5" ht="47.25" x14ac:dyDescent="0.2">
      <c r="A81" s="46" t="s">
        <v>30</v>
      </c>
      <c r="B81" s="47"/>
      <c r="C81" s="48" t="s">
        <v>31</v>
      </c>
      <c r="D81" s="49">
        <f>D82+D85</f>
        <v>1546.3999999999999</v>
      </c>
      <c r="E81" s="44"/>
    </row>
    <row r="82" spans="1:5" ht="63" x14ac:dyDescent="0.2">
      <c r="A82" s="46" t="s">
        <v>47</v>
      </c>
      <c r="B82" s="47"/>
      <c r="C82" s="48" t="s">
        <v>48</v>
      </c>
      <c r="D82" s="49">
        <f>D83</f>
        <v>1501.1</v>
      </c>
      <c r="E82" s="44"/>
    </row>
    <row r="83" spans="1:5" ht="47.25" x14ac:dyDescent="0.2">
      <c r="A83" s="46" t="s">
        <v>49</v>
      </c>
      <c r="B83" s="47"/>
      <c r="C83" s="48" t="s">
        <v>50</v>
      </c>
      <c r="D83" s="49">
        <f>D84</f>
        <v>1501.1</v>
      </c>
      <c r="E83" s="44"/>
    </row>
    <row r="84" spans="1:5" ht="47.25" x14ac:dyDescent="0.2">
      <c r="A84" s="46" t="s">
        <v>49</v>
      </c>
      <c r="B84" s="47" t="s">
        <v>32</v>
      </c>
      <c r="C84" s="48" t="s">
        <v>33</v>
      </c>
      <c r="D84" s="49">
        <f>1125.8+375.3</f>
        <v>1501.1</v>
      </c>
      <c r="E84" s="44"/>
    </row>
    <row r="85" spans="1:5" ht="95.25" customHeight="1" x14ac:dyDescent="0.2">
      <c r="A85" s="46" t="s">
        <v>146</v>
      </c>
      <c r="B85" s="47"/>
      <c r="C85" s="48" t="s">
        <v>147</v>
      </c>
      <c r="D85" s="49">
        <f>D86</f>
        <v>45.3</v>
      </c>
      <c r="E85" s="44"/>
    </row>
    <row r="86" spans="1:5" ht="31.5" x14ac:dyDescent="0.2">
      <c r="A86" s="46" t="s">
        <v>148</v>
      </c>
      <c r="B86" s="47"/>
      <c r="C86" s="48" t="s">
        <v>149</v>
      </c>
      <c r="D86" s="49">
        <f>D87</f>
        <v>45.3</v>
      </c>
      <c r="E86" s="44"/>
    </row>
    <row r="87" spans="1:5" ht="47.25" x14ac:dyDescent="0.2">
      <c r="A87" s="46" t="s">
        <v>148</v>
      </c>
      <c r="B87" s="47" t="s">
        <v>32</v>
      </c>
      <c r="C87" s="48" t="s">
        <v>33</v>
      </c>
      <c r="D87" s="49">
        <v>45.3</v>
      </c>
      <c r="E87" s="44"/>
    </row>
    <row r="88" spans="1:5" ht="78.75" x14ac:dyDescent="0.2">
      <c r="A88" s="86" t="s">
        <v>51</v>
      </c>
      <c r="B88" s="87"/>
      <c r="C88" s="88" t="s">
        <v>52</v>
      </c>
      <c r="D88" s="89">
        <f>D89</f>
        <v>-33193.9</v>
      </c>
      <c r="E88" s="44"/>
    </row>
    <row r="89" spans="1:5" ht="78.75" x14ac:dyDescent="0.2">
      <c r="A89" s="83" t="s">
        <v>53</v>
      </c>
      <c r="B89" s="84"/>
      <c r="C89" s="85" t="s">
        <v>54</v>
      </c>
      <c r="D89" s="80">
        <f>D91+D92+D90</f>
        <v>-33193.9</v>
      </c>
      <c r="E89" s="44"/>
    </row>
    <row r="90" spans="1:5" ht="37.5" customHeight="1" x14ac:dyDescent="0.2">
      <c r="A90" s="36" t="s">
        <v>53</v>
      </c>
      <c r="B90" s="37" t="s">
        <v>3</v>
      </c>
      <c r="C90" s="38" t="s">
        <v>4</v>
      </c>
      <c r="D90" s="31">
        <v>-295.2</v>
      </c>
      <c r="E90" s="44"/>
    </row>
    <row r="91" spans="1:5" ht="47.25" x14ac:dyDescent="0.2">
      <c r="A91" s="83" t="s">
        <v>53</v>
      </c>
      <c r="B91" s="84" t="s">
        <v>1</v>
      </c>
      <c r="C91" s="85" t="s">
        <v>2</v>
      </c>
      <c r="D91" s="80">
        <f>-3993.1-2579.5-1067.7-467</f>
        <v>-8107.3</v>
      </c>
      <c r="E91" s="44"/>
    </row>
    <row r="92" spans="1:5" ht="15.75" x14ac:dyDescent="0.2">
      <c r="A92" s="36" t="s">
        <v>53</v>
      </c>
      <c r="B92" s="37" t="s">
        <v>5</v>
      </c>
      <c r="C92" s="38" t="s">
        <v>6</v>
      </c>
      <c r="D92" s="31">
        <v>-24791.4</v>
      </c>
      <c r="E92" s="44"/>
    </row>
    <row r="93" spans="1:5" ht="31.5" x14ac:dyDescent="0.2">
      <c r="A93" s="39" t="s">
        <v>135</v>
      </c>
      <c r="B93" s="40"/>
      <c r="C93" s="41" t="s">
        <v>136</v>
      </c>
      <c r="D93" s="35">
        <f>D94</f>
        <v>-10125.5</v>
      </c>
      <c r="E93" s="44"/>
    </row>
    <row r="94" spans="1:5" ht="47.25" x14ac:dyDescent="0.2">
      <c r="A94" s="36" t="s">
        <v>137</v>
      </c>
      <c r="B94" s="37"/>
      <c r="C94" s="38" t="s">
        <v>74</v>
      </c>
      <c r="D94" s="31">
        <f>D95</f>
        <v>-10125.5</v>
      </c>
      <c r="E94" s="44"/>
    </row>
    <row r="95" spans="1:5" ht="15.75" x14ac:dyDescent="0.2">
      <c r="A95" s="36" t="s">
        <v>137</v>
      </c>
      <c r="B95" s="37" t="s">
        <v>5</v>
      </c>
      <c r="C95" s="38" t="s">
        <v>6</v>
      </c>
      <c r="D95" s="31">
        <v>-10125.5</v>
      </c>
      <c r="E95" s="44"/>
    </row>
    <row r="96" spans="1:5" ht="47.25" x14ac:dyDescent="0.25">
      <c r="A96" s="68" t="s">
        <v>150</v>
      </c>
      <c r="B96" s="68"/>
      <c r="C96" s="69" t="s">
        <v>151</v>
      </c>
      <c r="D96" s="35">
        <f>D97</f>
        <v>92.6</v>
      </c>
      <c r="E96" s="44"/>
    </row>
    <row r="97" spans="1:5" ht="94.5" x14ac:dyDescent="0.25">
      <c r="A97" s="70" t="s">
        <v>152</v>
      </c>
      <c r="B97" s="70"/>
      <c r="C97" s="71" t="s">
        <v>153</v>
      </c>
      <c r="D97" s="31">
        <f>D98</f>
        <v>92.6</v>
      </c>
      <c r="E97" s="44"/>
    </row>
    <row r="98" spans="1:5" ht="31.5" x14ac:dyDescent="0.25">
      <c r="A98" s="70" t="s">
        <v>154</v>
      </c>
      <c r="B98" s="70"/>
      <c r="C98" s="71" t="s">
        <v>155</v>
      </c>
      <c r="D98" s="31">
        <f>D99</f>
        <v>92.6</v>
      </c>
      <c r="E98" s="44"/>
    </row>
    <row r="99" spans="1:5" ht="33.75" customHeight="1" x14ac:dyDescent="0.2">
      <c r="A99" s="70" t="s">
        <v>154</v>
      </c>
      <c r="B99" s="70" t="s">
        <v>3</v>
      </c>
      <c r="C99" s="72" t="s">
        <v>4</v>
      </c>
      <c r="D99" s="31">
        <v>92.6</v>
      </c>
      <c r="E99" s="44"/>
    </row>
    <row r="100" spans="1:5" ht="15.75" x14ac:dyDescent="0.2">
      <c r="A100" s="26" t="s">
        <v>55</v>
      </c>
      <c r="B100" s="27"/>
      <c r="C100" s="41" t="s">
        <v>56</v>
      </c>
      <c r="D100" s="28">
        <f>D115+D101</f>
        <v>0</v>
      </c>
      <c r="E100" s="44"/>
    </row>
    <row r="101" spans="1:5" ht="47.25" x14ac:dyDescent="0.25">
      <c r="A101" s="62" t="s">
        <v>138</v>
      </c>
      <c r="B101" s="62"/>
      <c r="C101" s="63" t="s">
        <v>139</v>
      </c>
      <c r="D101" s="12">
        <f>D112+D102+D104+D106+D108+D110</f>
        <v>0</v>
      </c>
      <c r="E101" s="44"/>
    </row>
    <row r="102" spans="1:5" ht="15.75" x14ac:dyDescent="0.2">
      <c r="A102" s="90" t="s">
        <v>166</v>
      </c>
      <c r="B102" s="90"/>
      <c r="C102" s="91" t="s">
        <v>167</v>
      </c>
      <c r="D102" s="92">
        <f>D103</f>
        <v>-405.3</v>
      </c>
      <c r="E102" s="44"/>
    </row>
    <row r="103" spans="1:5" ht="94.5" x14ac:dyDescent="0.2">
      <c r="A103" s="93" t="s">
        <v>166</v>
      </c>
      <c r="B103" s="93" t="s">
        <v>41</v>
      </c>
      <c r="C103" s="94" t="s">
        <v>42</v>
      </c>
      <c r="D103" s="92">
        <v>-405.3</v>
      </c>
      <c r="E103" s="44"/>
    </row>
    <row r="104" spans="1:5" ht="31.5" x14ac:dyDescent="0.2">
      <c r="A104" s="95" t="s">
        <v>168</v>
      </c>
      <c r="B104" s="96"/>
      <c r="C104" s="97" t="s">
        <v>169</v>
      </c>
      <c r="D104" s="92">
        <f>D105</f>
        <v>216.5</v>
      </c>
      <c r="E104" s="44"/>
    </row>
    <row r="105" spans="1:5" ht="94.5" x14ac:dyDescent="0.2">
      <c r="A105" s="95" t="s">
        <v>168</v>
      </c>
      <c r="B105" s="95" t="s">
        <v>41</v>
      </c>
      <c r="C105" s="97" t="s">
        <v>42</v>
      </c>
      <c r="D105" s="92">
        <v>216.5</v>
      </c>
      <c r="E105" s="44"/>
    </row>
    <row r="106" spans="1:5" ht="15.75" x14ac:dyDescent="0.2">
      <c r="A106" s="95" t="s">
        <v>170</v>
      </c>
      <c r="B106" s="95"/>
      <c r="C106" s="97" t="s">
        <v>171</v>
      </c>
      <c r="D106" s="92">
        <f>D107</f>
        <v>136.1</v>
      </c>
      <c r="E106" s="44"/>
    </row>
    <row r="107" spans="1:5" ht="94.5" x14ac:dyDescent="0.2">
      <c r="A107" s="95" t="s">
        <v>170</v>
      </c>
      <c r="B107" s="95" t="s">
        <v>41</v>
      </c>
      <c r="C107" s="97" t="s">
        <v>42</v>
      </c>
      <c r="D107" s="92">
        <v>136.1</v>
      </c>
      <c r="E107" s="44"/>
    </row>
    <row r="108" spans="1:5" ht="15.75" x14ac:dyDescent="0.2">
      <c r="A108" s="95" t="s">
        <v>172</v>
      </c>
      <c r="B108" s="95"/>
      <c r="C108" s="97" t="s">
        <v>173</v>
      </c>
      <c r="D108" s="92">
        <f>D109</f>
        <v>22.3</v>
      </c>
      <c r="E108" s="44"/>
    </row>
    <row r="109" spans="1:5" ht="94.5" x14ac:dyDescent="0.2">
      <c r="A109" s="95" t="s">
        <v>172</v>
      </c>
      <c r="B109" s="95" t="s">
        <v>41</v>
      </c>
      <c r="C109" s="97" t="s">
        <v>42</v>
      </c>
      <c r="D109" s="92">
        <v>22.3</v>
      </c>
      <c r="E109" s="44"/>
    </row>
    <row r="110" spans="1:5" ht="31.5" x14ac:dyDescent="0.2">
      <c r="A110" s="95" t="s">
        <v>174</v>
      </c>
      <c r="B110" s="95"/>
      <c r="C110" s="97" t="s">
        <v>175</v>
      </c>
      <c r="D110" s="92">
        <f>D111</f>
        <v>30.4</v>
      </c>
      <c r="E110" s="44"/>
    </row>
    <row r="111" spans="1:5" ht="94.5" x14ac:dyDescent="0.2">
      <c r="A111" s="95" t="s">
        <v>174</v>
      </c>
      <c r="B111" s="95" t="s">
        <v>41</v>
      </c>
      <c r="C111" s="97" t="s">
        <v>42</v>
      </c>
      <c r="D111" s="92">
        <v>30.4</v>
      </c>
      <c r="E111" s="44"/>
    </row>
    <row r="112" spans="1:5" ht="31.5" x14ac:dyDescent="0.25">
      <c r="A112" s="62" t="s">
        <v>140</v>
      </c>
      <c r="B112" s="62"/>
      <c r="C112" s="63" t="s">
        <v>141</v>
      </c>
      <c r="D112" s="12">
        <f>D113+D114</f>
        <v>0</v>
      </c>
      <c r="E112" s="44"/>
    </row>
    <row r="113" spans="1:5" ht="94.5" x14ac:dyDescent="0.2">
      <c r="A113" s="62" t="s">
        <v>140</v>
      </c>
      <c r="B113" s="62" t="s">
        <v>41</v>
      </c>
      <c r="C113" s="64" t="s">
        <v>42</v>
      </c>
      <c r="D113" s="12">
        <v>-144.1</v>
      </c>
      <c r="E113" s="44"/>
    </row>
    <row r="114" spans="1:5" ht="40.5" customHeight="1" x14ac:dyDescent="0.2">
      <c r="A114" s="62" t="s">
        <v>140</v>
      </c>
      <c r="B114" s="62" t="s">
        <v>3</v>
      </c>
      <c r="C114" s="64" t="s">
        <v>4</v>
      </c>
      <c r="D114" s="12">
        <v>144.1</v>
      </c>
      <c r="E114" s="44"/>
    </row>
    <row r="115" spans="1:5" ht="15.75" x14ac:dyDescent="0.2">
      <c r="A115" s="13" t="s">
        <v>142</v>
      </c>
      <c r="B115" s="14"/>
      <c r="C115" s="38" t="s">
        <v>143</v>
      </c>
      <c r="D115" s="12">
        <f>D118+D116</f>
        <v>0</v>
      </c>
      <c r="E115" s="44"/>
    </row>
    <row r="116" spans="1:5" ht="31.5" x14ac:dyDescent="0.2">
      <c r="A116" s="13" t="s">
        <v>156</v>
      </c>
      <c r="B116" s="14"/>
      <c r="C116" s="38" t="s">
        <v>157</v>
      </c>
      <c r="D116" s="12">
        <f>D117</f>
        <v>-30</v>
      </c>
      <c r="E116" s="44"/>
    </row>
    <row r="117" spans="1:5" ht="15.75" x14ac:dyDescent="0.2">
      <c r="A117" s="13" t="s">
        <v>156</v>
      </c>
      <c r="B117" s="14" t="s">
        <v>5</v>
      </c>
      <c r="C117" s="38" t="s">
        <v>6</v>
      </c>
      <c r="D117" s="12">
        <v>-30</v>
      </c>
      <c r="E117" s="44"/>
    </row>
    <row r="118" spans="1:5" ht="31.5" x14ac:dyDescent="0.2">
      <c r="A118" s="73" t="s">
        <v>144</v>
      </c>
      <c r="B118" s="14"/>
      <c r="C118" s="74" t="s">
        <v>145</v>
      </c>
      <c r="D118" s="12">
        <f>D119</f>
        <v>30</v>
      </c>
      <c r="E118" s="44"/>
    </row>
    <row r="119" spans="1:5" ht="31.5" x14ac:dyDescent="0.2">
      <c r="A119" s="75" t="s">
        <v>144</v>
      </c>
      <c r="B119" s="76" t="s">
        <v>39</v>
      </c>
      <c r="C119" s="77" t="s">
        <v>40</v>
      </c>
      <c r="D119" s="78">
        <v>30</v>
      </c>
      <c r="E119" s="44"/>
    </row>
    <row r="120" spans="1:5" ht="21.75" customHeight="1" x14ac:dyDescent="0.2">
      <c r="A120" s="54"/>
      <c r="B120" s="54"/>
      <c r="C120" s="55" t="s">
        <v>36</v>
      </c>
      <c r="D120" s="98">
        <f>D9+D30+D37+D46+D53+D57+D62+D69+D74+D80+D88+D93+D96+D100</f>
        <v>5953.1999999999989</v>
      </c>
      <c r="E120" s="44"/>
    </row>
    <row r="128" spans="1:5" ht="3.75" customHeight="1" x14ac:dyDescent="0.2"/>
    <row r="129" ht="12.75" hidden="1" customHeight="1" x14ac:dyDescent="0.2"/>
    <row r="130" ht="12.75" hidden="1" customHeight="1" x14ac:dyDescent="0.2"/>
    <row r="131" ht="12.75" hidden="1" customHeight="1" x14ac:dyDescent="0.2"/>
    <row r="132" ht="12.75" hidden="1" customHeight="1" x14ac:dyDescent="0.2"/>
    <row r="133" ht="12.75" hidden="1" customHeight="1" x14ac:dyDescent="0.2"/>
    <row r="134" ht="12.75" hidden="1" customHeight="1" x14ac:dyDescent="0.2"/>
    <row r="135" ht="12.75" hidden="1" customHeight="1" x14ac:dyDescent="0.2"/>
    <row r="136" ht="12.75" hidden="1" customHeight="1" x14ac:dyDescent="0.2"/>
    <row r="137" ht="12.75" hidden="1" customHeight="1" x14ac:dyDescent="0.2"/>
    <row r="138" ht="12.75" hidden="1" customHeight="1" x14ac:dyDescent="0.2"/>
    <row r="139" ht="12.75" hidden="1" customHeight="1" x14ac:dyDescent="0.2"/>
    <row r="140" ht="12.75" hidden="1" customHeight="1" x14ac:dyDescent="0.2"/>
    <row r="141" ht="12.75" hidden="1" customHeight="1" x14ac:dyDescent="0.2"/>
    <row r="142" ht="12.75" hidden="1" customHeight="1" x14ac:dyDescent="0.2"/>
    <row r="143" ht="12.75" hidden="1" customHeight="1" x14ac:dyDescent="0.2"/>
    <row r="144" ht="12.75" hidden="1" customHeight="1" x14ac:dyDescent="0.2"/>
    <row r="145" ht="12.75" hidden="1" customHeight="1" x14ac:dyDescent="0.2"/>
    <row r="146" ht="12.75" hidden="1" customHeight="1" x14ac:dyDescent="0.2"/>
    <row r="147" ht="12.75" hidden="1" customHeight="1" x14ac:dyDescent="0.2"/>
    <row r="148" ht="12.75" hidden="1" customHeight="1" x14ac:dyDescent="0.2"/>
    <row r="149" ht="12.75" hidden="1" customHeight="1" x14ac:dyDescent="0.2"/>
    <row r="150" ht="12.75" hidden="1" customHeight="1" x14ac:dyDescent="0.2"/>
    <row r="151" ht="12.75" hidden="1" customHeight="1" x14ac:dyDescent="0.2"/>
    <row r="152" ht="11.25" hidden="1" customHeight="1" x14ac:dyDescent="0.2"/>
    <row r="153" ht="12.75" hidden="1" customHeight="1" x14ac:dyDescent="0.2"/>
    <row r="154" ht="12.75" hidden="1" customHeight="1" x14ac:dyDescent="0.2"/>
    <row r="155" ht="12.75" hidden="1" customHeight="1" x14ac:dyDescent="0.2"/>
    <row r="156" ht="12.75" hidden="1" customHeight="1" x14ac:dyDescent="0.2"/>
    <row r="157" ht="12.75" hidden="1" customHeight="1" x14ac:dyDescent="0.2"/>
    <row r="158" ht="12.75" hidden="1" customHeight="1" x14ac:dyDescent="0.2"/>
    <row r="159" ht="12.75" hidden="1" customHeight="1" x14ac:dyDescent="0.2"/>
    <row r="160" ht="12.75" hidden="1" customHeight="1" x14ac:dyDescent="0.2"/>
    <row r="161" ht="12.75" hidden="1" customHeight="1" x14ac:dyDescent="0.2"/>
    <row r="162" ht="12.75" hidden="1" customHeight="1" x14ac:dyDescent="0.2"/>
    <row r="163" ht="12.75" hidden="1" customHeight="1" x14ac:dyDescent="0.2"/>
    <row r="164" ht="12.75" hidden="1" customHeight="1" x14ac:dyDescent="0.2"/>
    <row r="165" ht="12.75" hidden="1" customHeight="1" x14ac:dyDescent="0.2"/>
    <row r="166" ht="12.75" hidden="1" customHeight="1" x14ac:dyDescent="0.2"/>
    <row r="167" ht="12.75" hidden="1" customHeight="1" x14ac:dyDescent="0.2"/>
    <row r="168" ht="12.75" hidden="1" customHeight="1" x14ac:dyDescent="0.2"/>
    <row r="169" ht="12.75" hidden="1" customHeight="1" x14ac:dyDescent="0.2"/>
    <row r="170" ht="12.75" hidden="1" customHeight="1" x14ac:dyDescent="0.2"/>
    <row r="171" ht="12.75" hidden="1" customHeight="1" x14ac:dyDescent="0.2"/>
    <row r="172" ht="12.75" hidden="1" customHeight="1" x14ac:dyDescent="0.2"/>
    <row r="173" ht="12.75" hidden="1" customHeight="1" x14ac:dyDescent="0.2"/>
    <row r="174" ht="12.75" hidden="1" customHeight="1" x14ac:dyDescent="0.2"/>
    <row r="175" ht="12.75" hidden="1" customHeight="1" x14ac:dyDescent="0.2"/>
    <row r="176" ht="12.75" hidden="1" customHeight="1" x14ac:dyDescent="0.2"/>
    <row r="177" ht="12.75" hidden="1" customHeight="1" x14ac:dyDescent="0.2"/>
    <row r="178" ht="12.75" hidden="1" customHeight="1" x14ac:dyDescent="0.2"/>
    <row r="179" ht="12.75" hidden="1" customHeight="1" x14ac:dyDescent="0.2"/>
    <row r="180" ht="12.75" hidden="1" customHeight="1" x14ac:dyDescent="0.2"/>
    <row r="181" ht="12.75" hidden="1" customHeight="1" x14ac:dyDescent="0.2"/>
    <row r="182" ht="12.75" hidden="1" customHeight="1" x14ac:dyDescent="0.2"/>
    <row r="183" ht="12.75" hidden="1" customHeight="1" x14ac:dyDescent="0.2"/>
    <row r="184" ht="12.75" hidden="1" customHeight="1" x14ac:dyDescent="0.2"/>
    <row r="185" ht="12.75" hidden="1" customHeight="1" x14ac:dyDescent="0.2"/>
    <row r="186" ht="12.75" hidden="1" customHeight="1" x14ac:dyDescent="0.2"/>
    <row r="187" ht="12.75" hidden="1" customHeight="1" x14ac:dyDescent="0.2"/>
    <row r="188" ht="12.75" hidden="1" customHeight="1" x14ac:dyDescent="0.2"/>
    <row r="189" ht="12.75" hidden="1" customHeight="1" x14ac:dyDescent="0.2"/>
    <row r="190" ht="12.75" hidden="1" customHeight="1" x14ac:dyDescent="0.2"/>
    <row r="191" ht="12.75" hidden="1" customHeight="1" x14ac:dyDescent="0.2"/>
    <row r="192" ht="12.75" hidden="1" customHeight="1" x14ac:dyDescent="0.2"/>
    <row r="193" ht="12.75" hidden="1" customHeight="1" x14ac:dyDescent="0.2"/>
    <row r="194" ht="6" hidden="1" customHeight="1" x14ac:dyDescent="0.2"/>
    <row r="195" ht="12.75" hidden="1" customHeight="1" x14ac:dyDescent="0.2"/>
    <row r="196" ht="12.75" hidden="1" customHeight="1" x14ac:dyDescent="0.2"/>
    <row r="197" ht="12.75" hidden="1" customHeight="1" x14ac:dyDescent="0.2"/>
    <row r="198" ht="12.75" hidden="1" customHeight="1" x14ac:dyDescent="0.2"/>
    <row r="199" ht="12.75" hidden="1" customHeight="1" x14ac:dyDescent="0.2"/>
    <row r="200" ht="12.75" hidden="1" customHeight="1" x14ac:dyDescent="0.2"/>
    <row r="201" ht="12.75" hidden="1" customHeight="1" x14ac:dyDescent="0.2"/>
    <row r="202" ht="12.75" hidden="1" customHeight="1" x14ac:dyDescent="0.2"/>
    <row r="203" ht="12.75" hidden="1" customHeight="1" x14ac:dyDescent="0.2"/>
    <row r="204" ht="12.75" hidden="1" customHeight="1" x14ac:dyDescent="0.2"/>
    <row r="205" ht="12.75" hidden="1" customHeight="1" x14ac:dyDescent="0.2"/>
    <row r="206" ht="12.75" hidden="1" customHeight="1" x14ac:dyDescent="0.2"/>
    <row r="207" ht="12.75" hidden="1" customHeight="1" x14ac:dyDescent="0.2"/>
    <row r="208" ht="12.75" hidden="1" customHeight="1" x14ac:dyDescent="0.2"/>
    <row r="209" ht="12.75" hidden="1" customHeight="1" x14ac:dyDescent="0.2"/>
    <row r="210" ht="12.75" hidden="1" customHeight="1" x14ac:dyDescent="0.2"/>
    <row r="211" ht="12.75" hidden="1" customHeight="1" x14ac:dyDescent="0.2"/>
    <row r="212" ht="12.75" hidden="1" customHeight="1" x14ac:dyDescent="0.2"/>
    <row r="213" ht="12.75" hidden="1" customHeight="1" x14ac:dyDescent="0.2"/>
    <row r="214" ht="12.75" hidden="1" customHeight="1" x14ac:dyDescent="0.2"/>
    <row r="215" ht="12.75" hidden="1" customHeight="1" x14ac:dyDescent="0.2"/>
    <row r="216" ht="12.75" hidden="1" customHeight="1" x14ac:dyDescent="0.2"/>
    <row r="217" ht="12.75" hidden="1" customHeight="1" x14ac:dyDescent="0.2"/>
    <row r="218" ht="12.75" hidden="1" customHeight="1" x14ac:dyDescent="0.2"/>
    <row r="219" ht="12.75" hidden="1" customHeight="1" x14ac:dyDescent="0.2"/>
    <row r="220" ht="12.75" hidden="1" customHeight="1" x14ac:dyDescent="0.2"/>
    <row r="221" ht="12.75" hidden="1" customHeight="1" x14ac:dyDescent="0.2"/>
    <row r="222" ht="12.75" hidden="1" customHeight="1" x14ac:dyDescent="0.2"/>
    <row r="223" ht="12.75" hidden="1" customHeight="1" x14ac:dyDescent="0.2"/>
    <row r="224" ht="12.75" hidden="1" customHeight="1" x14ac:dyDescent="0.2"/>
    <row r="225" ht="12.75" hidden="1" customHeight="1" x14ac:dyDescent="0.2"/>
    <row r="226" ht="12.75" hidden="1" customHeight="1" x14ac:dyDescent="0.2"/>
    <row r="227" ht="12.75" hidden="1" customHeight="1" x14ac:dyDescent="0.2"/>
    <row r="228" ht="12.75" hidden="1" customHeight="1" x14ac:dyDescent="0.2"/>
    <row r="229" ht="12.75" hidden="1" customHeight="1" x14ac:dyDescent="0.2"/>
    <row r="230" ht="12.75" hidden="1" customHeight="1" x14ac:dyDescent="0.2"/>
    <row r="231" ht="12.75" hidden="1" customHeight="1" x14ac:dyDescent="0.2"/>
    <row r="232" ht="10.5" hidden="1" customHeight="1" x14ac:dyDescent="0.2"/>
    <row r="233" ht="12.75" hidden="1" customHeight="1" x14ac:dyDescent="0.2"/>
    <row r="234" ht="12.75" hidden="1" customHeight="1" x14ac:dyDescent="0.2"/>
    <row r="235" ht="12.75" hidden="1" customHeight="1" x14ac:dyDescent="0.2"/>
    <row r="236" ht="12.75" hidden="1" customHeight="1" x14ac:dyDescent="0.2"/>
    <row r="237" ht="12.75" hidden="1" customHeight="1" x14ac:dyDescent="0.2"/>
    <row r="238" ht="12.75" hidden="1" customHeight="1" x14ac:dyDescent="0.2"/>
    <row r="239" ht="12.75" hidden="1" customHeight="1" x14ac:dyDescent="0.2"/>
    <row r="240" ht="12.75" hidden="1" customHeight="1" x14ac:dyDescent="0.2"/>
    <row r="241" ht="12.75" hidden="1" customHeight="1" x14ac:dyDescent="0.2"/>
    <row r="242" ht="12.75" hidden="1" customHeight="1" x14ac:dyDescent="0.2"/>
    <row r="243" ht="12.75" hidden="1" customHeight="1" x14ac:dyDescent="0.2"/>
    <row r="244" ht="12.75" hidden="1" customHeight="1" x14ac:dyDescent="0.2"/>
    <row r="245" ht="12.75" hidden="1" customHeight="1" x14ac:dyDescent="0.2"/>
    <row r="246" ht="12.75" hidden="1" customHeight="1" x14ac:dyDescent="0.2"/>
    <row r="247" ht="12.75" hidden="1" customHeight="1" x14ac:dyDescent="0.2"/>
    <row r="248" ht="12.75" hidden="1" customHeight="1" x14ac:dyDescent="0.2"/>
    <row r="249" ht="12.75" hidden="1" customHeight="1" x14ac:dyDescent="0.2"/>
    <row r="250" ht="12.75" hidden="1" customHeight="1" x14ac:dyDescent="0.2"/>
    <row r="251" ht="12.75" hidden="1" customHeight="1" x14ac:dyDescent="0.2"/>
    <row r="252" ht="12.75" hidden="1" customHeight="1" x14ac:dyDescent="0.2"/>
    <row r="253" ht="12.75" hidden="1" customHeight="1" x14ac:dyDescent="0.2"/>
    <row r="254" ht="12.75" hidden="1" customHeight="1" x14ac:dyDescent="0.2"/>
    <row r="255" ht="12.75" hidden="1" customHeight="1" x14ac:dyDescent="0.2"/>
    <row r="256" ht="12.75" hidden="1" customHeight="1" x14ac:dyDescent="0.2"/>
    <row r="257" ht="12.75" hidden="1" customHeight="1" x14ac:dyDescent="0.2"/>
    <row r="258" ht="12.75" hidden="1" customHeight="1" x14ac:dyDescent="0.2"/>
    <row r="259" ht="12.75" hidden="1" customHeight="1" x14ac:dyDescent="0.2"/>
    <row r="260" ht="4.5" hidden="1" customHeight="1" x14ac:dyDescent="0.2"/>
    <row r="261" ht="12.75" hidden="1" customHeight="1" x14ac:dyDescent="0.2"/>
    <row r="262" ht="12.75" hidden="1" customHeight="1" x14ac:dyDescent="0.2"/>
    <row r="263" ht="12.75" hidden="1" customHeight="1" x14ac:dyDescent="0.2"/>
    <row r="264" ht="12.75" hidden="1" customHeight="1" x14ac:dyDescent="0.2"/>
    <row r="265" ht="12.75" hidden="1" customHeight="1" x14ac:dyDescent="0.2"/>
    <row r="266" ht="12.75" hidden="1" customHeight="1" x14ac:dyDescent="0.2"/>
    <row r="267" ht="12.75" hidden="1" customHeight="1" x14ac:dyDescent="0.2"/>
    <row r="268" ht="12.75" hidden="1" customHeight="1" x14ac:dyDescent="0.2"/>
    <row r="269" ht="12.75" hidden="1" customHeight="1" x14ac:dyDescent="0.2"/>
    <row r="270" ht="12.75" hidden="1" customHeight="1" x14ac:dyDescent="0.2"/>
    <row r="271" ht="12.75" hidden="1" customHeight="1" x14ac:dyDescent="0.2"/>
    <row r="272" ht="12.75" hidden="1" customHeight="1" x14ac:dyDescent="0.2"/>
    <row r="273" ht="12.75" hidden="1" customHeight="1" x14ac:dyDescent="0.2"/>
    <row r="274" ht="12.75" hidden="1" customHeight="1" x14ac:dyDescent="0.2"/>
    <row r="275" ht="12.75" hidden="1" customHeight="1" x14ac:dyDescent="0.2"/>
    <row r="276" ht="12.75" hidden="1" customHeight="1" x14ac:dyDescent="0.2"/>
    <row r="277" ht="12.75" hidden="1" customHeight="1" x14ac:dyDescent="0.2"/>
    <row r="278" ht="12.75" hidden="1" customHeight="1" x14ac:dyDescent="0.2"/>
    <row r="279" ht="12.75" hidden="1" customHeight="1" x14ac:dyDescent="0.2"/>
    <row r="280" ht="12.75" hidden="1" customHeight="1" x14ac:dyDescent="0.2"/>
    <row r="281" ht="12.75" hidden="1" customHeight="1" x14ac:dyDescent="0.2"/>
    <row r="282" ht="12.75" hidden="1" customHeight="1" x14ac:dyDescent="0.2"/>
    <row r="283" ht="12.75" hidden="1" customHeight="1" x14ac:dyDescent="0.2"/>
    <row r="284" ht="12" hidden="1" customHeight="1" x14ac:dyDescent="0.2"/>
    <row r="285" ht="12.75" hidden="1" customHeight="1" x14ac:dyDescent="0.2"/>
  </sheetData>
  <mergeCells count="1">
    <mergeCell ref="A5:D5"/>
  </mergeCells>
  <pageMargins left="0.74803149606299213" right="0.74803149606299213" top="0.98425196850393704" bottom="0.98425196850393704" header="0.51181102362204722" footer="0.51181102362204722"/>
  <pageSetup paperSize="9" scale="85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61"/>
  <sheetViews>
    <sheetView showGridLines="0" view="pageBreakPreview" topLeftCell="A45" zoomScale="60" zoomScaleNormal="100" workbookViewId="0">
      <selection activeCell="C11" sqref="C11"/>
    </sheetView>
  </sheetViews>
  <sheetFormatPr defaultRowHeight="12.75" customHeight="1" outlineLevelRow="4" x14ac:dyDescent="0.2"/>
  <cols>
    <col min="1" max="1" width="20.140625" customWidth="1"/>
    <col min="2" max="2" width="8.28515625" customWidth="1"/>
    <col min="3" max="3" width="48.28515625" customWidth="1"/>
    <col min="4" max="5" width="13.140625" customWidth="1"/>
    <col min="6" max="6" width="9.140625" customWidth="1"/>
  </cols>
  <sheetData>
    <row r="1" spans="1:6" ht="14.25" customHeight="1" x14ac:dyDescent="0.2">
      <c r="A1" s="5"/>
      <c r="B1" s="5"/>
      <c r="C1" s="5"/>
      <c r="D1" s="11" t="s">
        <v>24</v>
      </c>
      <c r="E1" s="3"/>
      <c r="F1" s="3"/>
    </row>
    <row r="2" spans="1:6" x14ac:dyDescent="0.2">
      <c r="A2" s="6"/>
      <c r="B2" s="6"/>
      <c r="C2" s="6"/>
      <c r="D2" s="11" t="s">
        <v>9</v>
      </c>
      <c r="E2" s="3"/>
      <c r="F2" s="3"/>
    </row>
    <row r="3" spans="1:6" x14ac:dyDescent="0.2">
      <c r="A3" s="7"/>
      <c r="B3" s="7"/>
      <c r="C3" s="7"/>
      <c r="D3" s="22" t="s">
        <v>77</v>
      </c>
      <c r="E3" s="3"/>
      <c r="F3" s="3"/>
    </row>
    <row r="4" spans="1:6" ht="15.6" customHeight="1" x14ac:dyDescent="0.2">
      <c r="A4" s="7"/>
      <c r="B4" s="7"/>
      <c r="C4" s="7"/>
      <c r="D4" s="8"/>
      <c r="E4" s="4"/>
      <c r="F4" s="4"/>
    </row>
    <row r="5" spans="1:6" ht="51" customHeight="1" x14ac:dyDescent="0.2">
      <c r="A5" s="100" t="s">
        <v>78</v>
      </c>
      <c r="B5" s="100"/>
      <c r="C5" s="100"/>
      <c r="D5" s="100"/>
      <c r="E5" s="100"/>
      <c r="F5" s="3"/>
    </row>
    <row r="6" spans="1:6" x14ac:dyDescent="0.2">
      <c r="A6" s="1"/>
      <c r="B6" s="1"/>
    </row>
    <row r="7" spans="1:6" ht="25.5" customHeight="1" x14ac:dyDescent="0.2">
      <c r="A7" s="9" t="s">
        <v>10</v>
      </c>
      <c r="B7" s="9" t="s">
        <v>11</v>
      </c>
      <c r="C7" s="9" t="s">
        <v>12</v>
      </c>
      <c r="D7" s="10" t="s">
        <v>34</v>
      </c>
      <c r="E7" s="10" t="s">
        <v>79</v>
      </c>
    </row>
    <row r="8" spans="1:6" ht="15.75" x14ac:dyDescent="0.2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35</v>
      </c>
    </row>
    <row r="9" spans="1:6" ht="47.25" x14ac:dyDescent="0.2">
      <c r="A9" s="59" t="s">
        <v>18</v>
      </c>
      <c r="B9" s="59"/>
      <c r="C9" s="34" t="s">
        <v>19</v>
      </c>
      <c r="D9" s="28">
        <f>D10+D16+D20</f>
        <v>6437.9</v>
      </c>
      <c r="E9" s="28">
        <f>E10+E16+E20</f>
        <v>4425.2999999999993</v>
      </c>
    </row>
    <row r="10" spans="1:6" ht="47.25" x14ac:dyDescent="0.2">
      <c r="A10" s="57" t="s">
        <v>25</v>
      </c>
      <c r="B10" s="57"/>
      <c r="C10" s="30" t="s">
        <v>26</v>
      </c>
      <c r="D10" s="12">
        <f t="shared" ref="D10:E10" si="0">D11</f>
        <v>2985</v>
      </c>
      <c r="E10" s="58">
        <f t="shared" si="0"/>
        <v>968.2</v>
      </c>
    </row>
    <row r="11" spans="1:6" ht="47.25" x14ac:dyDescent="0.2">
      <c r="A11" s="57" t="s">
        <v>27</v>
      </c>
      <c r="B11" s="57"/>
      <c r="C11" s="30" t="s">
        <v>0</v>
      </c>
      <c r="D11" s="12">
        <f>D12+D14</f>
        <v>2985</v>
      </c>
      <c r="E11" s="58">
        <f>E12+E14</f>
        <v>968.2</v>
      </c>
    </row>
    <row r="12" spans="1:6" ht="94.5" x14ac:dyDescent="0.2">
      <c r="A12" s="57" t="s">
        <v>80</v>
      </c>
      <c r="B12" s="57"/>
      <c r="C12" s="30" t="s">
        <v>81</v>
      </c>
      <c r="D12" s="12">
        <f>D13</f>
        <v>0</v>
      </c>
      <c r="E12" s="58">
        <f>E13</f>
        <v>260</v>
      </c>
    </row>
    <row r="13" spans="1:6" ht="47.25" x14ac:dyDescent="0.2">
      <c r="A13" s="57" t="s">
        <v>80</v>
      </c>
      <c r="B13" s="57" t="s">
        <v>1</v>
      </c>
      <c r="C13" s="30" t="s">
        <v>2</v>
      </c>
      <c r="D13" s="12">
        <v>0</v>
      </c>
      <c r="E13" s="58">
        <v>260</v>
      </c>
    </row>
    <row r="14" spans="1:6" ht="78.75" x14ac:dyDescent="0.2">
      <c r="A14" s="29" t="s">
        <v>82</v>
      </c>
      <c r="B14" s="29"/>
      <c r="C14" s="32" t="s">
        <v>54</v>
      </c>
      <c r="D14" s="12">
        <f>D15</f>
        <v>2985</v>
      </c>
      <c r="E14" s="58">
        <f>E15</f>
        <v>708.2</v>
      </c>
    </row>
    <row r="15" spans="1:6" ht="47.25" x14ac:dyDescent="0.2">
      <c r="A15" s="29" t="s">
        <v>82</v>
      </c>
      <c r="B15" s="29" t="s">
        <v>1</v>
      </c>
      <c r="C15" s="30" t="s">
        <v>2</v>
      </c>
      <c r="D15" s="12">
        <v>2985</v>
      </c>
      <c r="E15" s="58">
        <v>708.2</v>
      </c>
    </row>
    <row r="16" spans="1:6" ht="63" x14ac:dyDescent="0.2">
      <c r="A16" s="29" t="s">
        <v>20</v>
      </c>
      <c r="B16" s="29"/>
      <c r="C16" s="30" t="s">
        <v>21</v>
      </c>
      <c r="D16" s="12">
        <f>D17</f>
        <v>3452.9</v>
      </c>
      <c r="E16" s="58">
        <f>E17</f>
        <v>2030</v>
      </c>
    </row>
    <row r="17" spans="1:5" ht="47.25" x14ac:dyDescent="0.2">
      <c r="A17" s="29" t="s">
        <v>22</v>
      </c>
      <c r="B17" s="29"/>
      <c r="C17" s="30" t="s">
        <v>0</v>
      </c>
      <c r="D17" s="12">
        <f>D18</f>
        <v>3452.9</v>
      </c>
      <c r="E17" s="58">
        <f>E18</f>
        <v>2030</v>
      </c>
    </row>
    <row r="18" spans="1:5" ht="78.75" x14ac:dyDescent="0.2">
      <c r="A18" s="29" t="s">
        <v>86</v>
      </c>
      <c r="B18" s="29"/>
      <c r="C18" s="32" t="s">
        <v>54</v>
      </c>
      <c r="D18" s="12">
        <f t="shared" ref="D18:E18" si="1">D19</f>
        <v>3452.9</v>
      </c>
      <c r="E18" s="58">
        <f t="shared" si="1"/>
        <v>2030</v>
      </c>
    </row>
    <row r="19" spans="1:5" ht="47.25" x14ac:dyDescent="0.2">
      <c r="A19" s="29" t="s">
        <v>86</v>
      </c>
      <c r="B19" s="29" t="s">
        <v>1</v>
      </c>
      <c r="C19" s="30" t="s">
        <v>2</v>
      </c>
      <c r="D19" s="12">
        <v>3452.9</v>
      </c>
      <c r="E19" s="58">
        <v>2030</v>
      </c>
    </row>
    <row r="20" spans="1:5" ht="47.25" x14ac:dyDescent="0.2">
      <c r="A20" s="36" t="s">
        <v>87</v>
      </c>
      <c r="B20" s="37"/>
      <c r="C20" s="32" t="s">
        <v>88</v>
      </c>
      <c r="D20" s="12">
        <f t="shared" ref="D20:E22" si="2">D21</f>
        <v>0</v>
      </c>
      <c r="E20" s="58">
        <f t="shared" si="2"/>
        <v>1427.1</v>
      </c>
    </row>
    <row r="21" spans="1:5" ht="47.25" x14ac:dyDescent="0.2">
      <c r="A21" s="36" t="s">
        <v>89</v>
      </c>
      <c r="B21" s="37"/>
      <c r="C21" s="30" t="s">
        <v>0</v>
      </c>
      <c r="D21" s="12">
        <f t="shared" si="2"/>
        <v>0</v>
      </c>
      <c r="E21" s="58">
        <f t="shared" si="2"/>
        <v>1427.1</v>
      </c>
    </row>
    <row r="22" spans="1:5" ht="78.75" x14ac:dyDescent="0.2">
      <c r="A22" s="29" t="s">
        <v>90</v>
      </c>
      <c r="B22" s="29"/>
      <c r="C22" s="32" t="s">
        <v>54</v>
      </c>
      <c r="D22" s="12">
        <f t="shared" si="2"/>
        <v>0</v>
      </c>
      <c r="E22" s="58">
        <f t="shared" si="2"/>
        <v>1427.1</v>
      </c>
    </row>
    <row r="23" spans="1:5" ht="47.25" x14ac:dyDescent="0.2">
      <c r="A23" s="29" t="s">
        <v>90</v>
      </c>
      <c r="B23" s="29" t="s">
        <v>1</v>
      </c>
      <c r="C23" s="30" t="s">
        <v>2</v>
      </c>
      <c r="D23" s="12">
        <v>0</v>
      </c>
      <c r="E23" s="58">
        <v>1427.1</v>
      </c>
    </row>
    <row r="24" spans="1:5" ht="47.25" x14ac:dyDescent="0.2">
      <c r="A24" s="33" t="s">
        <v>67</v>
      </c>
      <c r="B24" s="33"/>
      <c r="C24" s="41" t="s">
        <v>68</v>
      </c>
      <c r="D24" s="28">
        <f t="shared" ref="D24:E26" si="3">D25</f>
        <v>423.7</v>
      </c>
      <c r="E24" s="79">
        <f t="shared" si="3"/>
        <v>984.2</v>
      </c>
    </row>
    <row r="25" spans="1:5" ht="31.5" x14ac:dyDescent="0.2">
      <c r="A25" s="29" t="s">
        <v>69</v>
      </c>
      <c r="B25" s="29"/>
      <c r="C25" s="38" t="s">
        <v>70</v>
      </c>
      <c r="D25" s="12">
        <f t="shared" si="3"/>
        <v>423.7</v>
      </c>
      <c r="E25" s="58">
        <f t="shared" si="3"/>
        <v>984.2</v>
      </c>
    </row>
    <row r="26" spans="1:5" ht="94.5" x14ac:dyDescent="0.2">
      <c r="A26" s="29" t="s">
        <v>97</v>
      </c>
      <c r="B26" s="29"/>
      <c r="C26" s="38" t="s">
        <v>98</v>
      </c>
      <c r="D26" s="12">
        <f t="shared" si="3"/>
        <v>423.7</v>
      </c>
      <c r="E26" s="58">
        <f t="shared" si="3"/>
        <v>984.2</v>
      </c>
    </row>
    <row r="27" spans="1:5" ht="78.75" x14ac:dyDescent="0.2">
      <c r="A27" s="36" t="s">
        <v>99</v>
      </c>
      <c r="B27" s="37"/>
      <c r="C27" s="38" t="s">
        <v>54</v>
      </c>
      <c r="D27" s="12">
        <f>D28+D29</f>
        <v>423.7</v>
      </c>
      <c r="E27" s="12">
        <f>E28+E29</f>
        <v>984.2</v>
      </c>
    </row>
    <row r="28" spans="1:5" ht="47.25" x14ac:dyDescent="0.2">
      <c r="A28" s="36" t="s">
        <v>99</v>
      </c>
      <c r="B28" s="37" t="s">
        <v>3</v>
      </c>
      <c r="C28" s="38" t="s">
        <v>4</v>
      </c>
      <c r="D28" s="12">
        <v>0</v>
      </c>
      <c r="E28" s="58">
        <v>984.2</v>
      </c>
    </row>
    <row r="29" spans="1:5" ht="47.25" x14ac:dyDescent="0.2">
      <c r="A29" s="36" t="s">
        <v>99</v>
      </c>
      <c r="B29" s="37" t="s">
        <v>1</v>
      </c>
      <c r="C29" s="38" t="s">
        <v>2</v>
      </c>
      <c r="D29" s="12">
        <v>423.7</v>
      </c>
      <c r="E29" s="58">
        <v>0</v>
      </c>
    </row>
    <row r="30" spans="1:5" ht="47.25" x14ac:dyDescent="0.2">
      <c r="A30" s="26" t="s">
        <v>100</v>
      </c>
      <c r="B30" s="27"/>
      <c r="C30" s="41" t="s">
        <v>101</v>
      </c>
      <c r="D30" s="28">
        <f>D31+D36</f>
        <v>949.8</v>
      </c>
      <c r="E30" s="28">
        <f>E31+E36</f>
        <v>785.6</v>
      </c>
    </row>
    <row r="31" spans="1:5" ht="69.75" customHeight="1" outlineLevel="4" x14ac:dyDescent="0.2">
      <c r="A31" s="13" t="s">
        <v>158</v>
      </c>
      <c r="B31" s="14"/>
      <c r="C31" s="38" t="s">
        <v>159</v>
      </c>
      <c r="D31" s="12">
        <v>0</v>
      </c>
      <c r="E31" s="12">
        <f t="shared" ref="E31:E32" si="4">E32</f>
        <v>0</v>
      </c>
    </row>
    <row r="32" spans="1:5" ht="63" outlineLevel="3" x14ac:dyDescent="0.2">
      <c r="A32" s="13" t="s">
        <v>160</v>
      </c>
      <c r="B32" s="14"/>
      <c r="C32" s="38" t="s">
        <v>161</v>
      </c>
      <c r="D32" s="12">
        <v>0</v>
      </c>
      <c r="E32" s="12">
        <f t="shared" si="4"/>
        <v>0</v>
      </c>
    </row>
    <row r="33" spans="1:5" ht="62.25" customHeight="1" outlineLevel="4" x14ac:dyDescent="0.2">
      <c r="A33" s="13" t="s">
        <v>162</v>
      </c>
      <c r="B33" s="14"/>
      <c r="C33" s="38" t="s">
        <v>163</v>
      </c>
      <c r="D33" s="12">
        <f>D34+D35</f>
        <v>0</v>
      </c>
      <c r="E33" s="12">
        <f>E34+E35</f>
        <v>0</v>
      </c>
    </row>
    <row r="34" spans="1:5" ht="94.5" outlineLevel="4" x14ac:dyDescent="0.2">
      <c r="A34" s="13" t="s">
        <v>162</v>
      </c>
      <c r="B34" s="14" t="s">
        <v>41</v>
      </c>
      <c r="C34" s="38" t="s">
        <v>42</v>
      </c>
      <c r="D34" s="12">
        <v>0</v>
      </c>
      <c r="E34" s="12">
        <v>14.4</v>
      </c>
    </row>
    <row r="35" spans="1:5" ht="31.5" outlineLevel="4" x14ac:dyDescent="0.2">
      <c r="A35" s="13" t="s">
        <v>162</v>
      </c>
      <c r="B35" s="14" t="s">
        <v>39</v>
      </c>
      <c r="C35" s="38" t="s">
        <v>40</v>
      </c>
      <c r="D35" s="12">
        <v>0</v>
      </c>
      <c r="E35" s="12">
        <v>-14.4</v>
      </c>
    </row>
    <row r="36" spans="1:5" ht="47.25" outlineLevel="4" x14ac:dyDescent="0.2">
      <c r="A36" s="13" t="s">
        <v>102</v>
      </c>
      <c r="B36" s="14"/>
      <c r="C36" s="38" t="s">
        <v>103</v>
      </c>
      <c r="D36" s="12">
        <f t="shared" ref="D36:E38" si="5">D37</f>
        <v>949.8</v>
      </c>
      <c r="E36" s="12">
        <f t="shared" si="5"/>
        <v>785.6</v>
      </c>
    </row>
    <row r="37" spans="1:5" ht="78.75" outlineLevel="4" x14ac:dyDescent="0.2">
      <c r="A37" s="13" t="s">
        <v>104</v>
      </c>
      <c r="B37" s="14"/>
      <c r="C37" s="38" t="s">
        <v>105</v>
      </c>
      <c r="D37" s="12">
        <f>D38+D40</f>
        <v>949.8</v>
      </c>
      <c r="E37" s="12">
        <f>E38+E40</f>
        <v>785.6</v>
      </c>
    </row>
    <row r="38" spans="1:5" ht="15.75" outlineLevel="4" x14ac:dyDescent="0.2">
      <c r="A38" s="13" t="s">
        <v>106</v>
      </c>
      <c r="B38" s="14"/>
      <c r="C38" s="38" t="s">
        <v>107</v>
      </c>
      <c r="D38" s="12">
        <f t="shared" si="5"/>
        <v>785.6</v>
      </c>
      <c r="E38" s="12">
        <f t="shared" si="5"/>
        <v>785.6</v>
      </c>
    </row>
    <row r="39" spans="1:5" ht="31.5" outlineLevel="4" x14ac:dyDescent="0.2">
      <c r="A39" s="13" t="s">
        <v>106</v>
      </c>
      <c r="B39" s="14" t="s">
        <v>39</v>
      </c>
      <c r="C39" s="38" t="s">
        <v>40</v>
      </c>
      <c r="D39" s="12">
        <v>785.6</v>
      </c>
      <c r="E39" s="12">
        <v>785.6</v>
      </c>
    </row>
    <row r="40" spans="1:5" ht="94.5" outlineLevel="4" x14ac:dyDescent="0.2">
      <c r="A40" s="13" t="s">
        <v>108</v>
      </c>
      <c r="B40" s="14"/>
      <c r="C40" s="38" t="s">
        <v>109</v>
      </c>
      <c r="D40" s="12">
        <f>D41</f>
        <v>164.2</v>
      </c>
      <c r="E40" s="12">
        <v>0</v>
      </c>
    </row>
    <row r="41" spans="1:5" ht="31.5" outlineLevel="4" x14ac:dyDescent="0.2">
      <c r="A41" s="13" t="s">
        <v>108</v>
      </c>
      <c r="B41" s="14" t="s">
        <v>39</v>
      </c>
      <c r="C41" s="38" t="s">
        <v>40</v>
      </c>
      <c r="D41" s="12">
        <v>164.2</v>
      </c>
      <c r="E41" s="12">
        <v>0</v>
      </c>
    </row>
    <row r="42" spans="1:5" ht="47.25" outlineLevel="4" x14ac:dyDescent="0.2">
      <c r="A42" s="26" t="s">
        <v>43</v>
      </c>
      <c r="B42" s="27"/>
      <c r="C42" s="41" t="s">
        <v>44</v>
      </c>
      <c r="D42" s="28">
        <f>D43</f>
        <v>102.7</v>
      </c>
      <c r="E42" s="28">
        <v>0</v>
      </c>
    </row>
    <row r="43" spans="1:5" ht="31.5" outlineLevel="4" x14ac:dyDescent="0.2">
      <c r="A43" s="13" t="s">
        <v>45</v>
      </c>
      <c r="B43" s="14"/>
      <c r="C43" s="38" t="s">
        <v>46</v>
      </c>
      <c r="D43" s="12">
        <f>D44</f>
        <v>102.7</v>
      </c>
      <c r="E43" s="12">
        <v>0</v>
      </c>
    </row>
    <row r="44" spans="1:5" ht="141.75" outlineLevel="4" x14ac:dyDescent="0.2">
      <c r="A44" s="13" t="s">
        <v>110</v>
      </c>
      <c r="B44" s="14"/>
      <c r="C44" s="38" t="s">
        <v>111</v>
      </c>
      <c r="D44" s="12">
        <f>D45</f>
        <v>102.7</v>
      </c>
      <c r="E44" s="12">
        <v>0</v>
      </c>
    </row>
    <row r="45" spans="1:5" ht="15.75" outlineLevel="4" x14ac:dyDescent="0.2">
      <c r="A45" s="13" t="s">
        <v>110</v>
      </c>
      <c r="B45" s="14" t="s">
        <v>5</v>
      </c>
      <c r="C45" s="38" t="s">
        <v>6</v>
      </c>
      <c r="D45" s="12">
        <v>102.7</v>
      </c>
      <c r="E45" s="12">
        <v>0</v>
      </c>
    </row>
    <row r="46" spans="1:5" ht="47.25" x14ac:dyDescent="0.2">
      <c r="A46" s="26" t="s">
        <v>112</v>
      </c>
      <c r="B46" s="27"/>
      <c r="C46" s="41" t="s">
        <v>113</v>
      </c>
      <c r="D46" s="28">
        <f>D47</f>
        <v>23.3</v>
      </c>
      <c r="E46" s="28">
        <f t="shared" ref="E46" si="6">E47</f>
        <v>0</v>
      </c>
    </row>
    <row r="47" spans="1:5" ht="47.25" x14ac:dyDescent="0.2">
      <c r="A47" s="13" t="s">
        <v>114</v>
      </c>
      <c r="B47" s="14"/>
      <c r="C47" s="38" t="s">
        <v>115</v>
      </c>
      <c r="D47" s="12">
        <f>D48</f>
        <v>23.3</v>
      </c>
      <c r="E47" s="12">
        <v>0</v>
      </c>
    </row>
    <row r="48" spans="1:5" ht="63" x14ac:dyDescent="0.2">
      <c r="A48" s="13" t="s">
        <v>116</v>
      </c>
      <c r="B48" s="14"/>
      <c r="C48" s="38" t="s">
        <v>117</v>
      </c>
      <c r="D48" s="12">
        <f>D50</f>
        <v>23.3</v>
      </c>
      <c r="E48" s="12">
        <v>0</v>
      </c>
    </row>
    <row r="49" spans="1:5" ht="63" x14ac:dyDescent="0.2">
      <c r="A49" s="13" t="s">
        <v>118</v>
      </c>
      <c r="B49" s="14"/>
      <c r="C49" s="38" t="s">
        <v>119</v>
      </c>
      <c r="D49" s="12">
        <f>D50</f>
        <v>23.3</v>
      </c>
      <c r="E49" s="12">
        <v>0</v>
      </c>
    </row>
    <row r="50" spans="1:5" ht="37.5" customHeight="1" x14ac:dyDescent="0.2">
      <c r="A50" s="13" t="s">
        <v>118</v>
      </c>
      <c r="B50" s="14" t="s">
        <v>3</v>
      </c>
      <c r="C50" s="38" t="s">
        <v>4</v>
      </c>
      <c r="D50" s="12">
        <v>23.3</v>
      </c>
      <c r="E50" s="12">
        <v>0</v>
      </c>
    </row>
    <row r="51" spans="1:5" ht="47.25" x14ac:dyDescent="0.2">
      <c r="A51" s="26" t="s">
        <v>28</v>
      </c>
      <c r="B51" s="27"/>
      <c r="C51" s="43" t="s">
        <v>29</v>
      </c>
      <c r="D51" s="28">
        <f t="shared" ref="D51:E52" si="7">D52</f>
        <v>98152.400000000009</v>
      </c>
      <c r="E51" s="28">
        <f t="shared" si="7"/>
        <v>-97708.299999999988</v>
      </c>
    </row>
    <row r="52" spans="1:5" ht="47.25" x14ac:dyDescent="0.2">
      <c r="A52" s="13" t="s">
        <v>30</v>
      </c>
      <c r="B52" s="14"/>
      <c r="C52" s="42" t="s">
        <v>31</v>
      </c>
      <c r="D52" s="12">
        <f t="shared" si="7"/>
        <v>98152.400000000009</v>
      </c>
      <c r="E52" s="12">
        <f t="shared" si="7"/>
        <v>-97708.299999999988</v>
      </c>
    </row>
    <row r="53" spans="1:5" ht="126" x14ac:dyDescent="0.2">
      <c r="A53" s="13" t="s">
        <v>146</v>
      </c>
      <c r="B53" s="14"/>
      <c r="C53" s="42" t="s">
        <v>147</v>
      </c>
      <c r="D53" s="12">
        <f>D54+D56</f>
        <v>98152.400000000009</v>
      </c>
      <c r="E53" s="12">
        <f>E54+E56</f>
        <v>-97708.299999999988</v>
      </c>
    </row>
    <row r="54" spans="1:5" ht="31.5" x14ac:dyDescent="0.2">
      <c r="A54" s="13" t="s">
        <v>148</v>
      </c>
      <c r="B54" s="14"/>
      <c r="C54" s="42" t="s">
        <v>149</v>
      </c>
      <c r="D54" s="12">
        <f>D55</f>
        <v>93244.800000000003</v>
      </c>
      <c r="E54" s="12">
        <f>E55</f>
        <v>-92822.9</v>
      </c>
    </row>
    <row r="55" spans="1:5" ht="47.25" x14ac:dyDescent="0.2">
      <c r="A55" s="13" t="s">
        <v>148</v>
      </c>
      <c r="B55" s="14" t="s">
        <v>32</v>
      </c>
      <c r="C55" s="42" t="s">
        <v>33</v>
      </c>
      <c r="D55" s="12">
        <v>93244.800000000003</v>
      </c>
      <c r="E55" s="12">
        <v>-92822.9</v>
      </c>
    </row>
    <row r="56" spans="1:5" ht="47.25" x14ac:dyDescent="0.2">
      <c r="A56" s="13" t="s">
        <v>164</v>
      </c>
      <c r="B56" s="14"/>
      <c r="C56" s="38" t="s">
        <v>165</v>
      </c>
      <c r="D56" s="12">
        <f>D57</f>
        <v>4907.6000000000004</v>
      </c>
      <c r="E56" s="12">
        <f>E57</f>
        <v>-4885.3999999999996</v>
      </c>
    </row>
    <row r="57" spans="1:5" ht="47.25" x14ac:dyDescent="0.2">
      <c r="A57" s="13" t="s">
        <v>164</v>
      </c>
      <c r="B57" s="14" t="s">
        <v>32</v>
      </c>
      <c r="C57" s="42" t="s">
        <v>33</v>
      </c>
      <c r="D57" s="12">
        <v>4907.6000000000004</v>
      </c>
      <c r="E57" s="12">
        <v>-4885.3999999999996</v>
      </c>
    </row>
    <row r="58" spans="1:5" ht="78.75" x14ac:dyDescent="0.2">
      <c r="A58" s="39" t="s">
        <v>51</v>
      </c>
      <c r="B58" s="40"/>
      <c r="C58" s="41" t="s">
        <v>52</v>
      </c>
      <c r="D58" s="28">
        <f>D59</f>
        <v>-6861.5999999999995</v>
      </c>
      <c r="E58" s="79">
        <f>E59</f>
        <v>-5149.5</v>
      </c>
    </row>
    <row r="59" spans="1:5" ht="78.75" x14ac:dyDescent="0.2">
      <c r="A59" s="36" t="s">
        <v>53</v>
      </c>
      <c r="B59" s="37"/>
      <c r="C59" s="38" t="s">
        <v>54</v>
      </c>
      <c r="D59" s="12">
        <f>D60</f>
        <v>-6861.5999999999995</v>
      </c>
      <c r="E59" s="58">
        <f>E60</f>
        <v>-5149.5</v>
      </c>
    </row>
    <row r="60" spans="1:5" ht="47.25" x14ac:dyDescent="0.2">
      <c r="A60" s="36" t="s">
        <v>53</v>
      </c>
      <c r="B60" s="37" t="s">
        <v>1</v>
      </c>
      <c r="C60" s="38" t="s">
        <v>2</v>
      </c>
      <c r="D60" s="12">
        <f>-2985+ (-3452.9)+(-423.7)</f>
        <v>-6861.5999999999995</v>
      </c>
      <c r="E60" s="58">
        <f>-1427.1+(-2030)+(-708.2)+(-984.2)</f>
        <v>-5149.5</v>
      </c>
    </row>
    <row r="61" spans="1:5" ht="19.5" customHeight="1" x14ac:dyDescent="0.25">
      <c r="A61" s="15"/>
      <c r="B61" s="15"/>
      <c r="C61" s="16" t="s">
        <v>36</v>
      </c>
      <c r="D61" s="17">
        <f>D9+D30+D42+D46+D51+D58+D24</f>
        <v>99228.2</v>
      </c>
      <c r="E61" s="17">
        <f>E9+E30+E42+E46+E51+E58+E24</f>
        <v>-96662.7</v>
      </c>
    </row>
  </sheetData>
  <mergeCells count="1">
    <mergeCell ref="A5:E5"/>
  </mergeCells>
  <pageMargins left="0.74803149606299213" right="0.74803149606299213" top="0.98425196850393704" bottom="0.98425196850393704" header="0.51181102362204722" footer="0.51181102362204722"/>
  <pageSetup paperSize="9" scale="89" fitToHeight="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2021</vt:lpstr>
      <vt:lpstr>2022-2023</vt:lpstr>
      <vt:lpstr>'2021'!Область_печати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Мухина</dc:creator>
  <dc:description>POI HSSF rep:2.49.1.127</dc:description>
  <cp:lastModifiedBy>Плотникова</cp:lastModifiedBy>
  <cp:lastPrinted>2021-02-25T04:32:46Z</cp:lastPrinted>
  <dcterms:created xsi:type="dcterms:W3CDTF">2019-12-17T09:41:27Z</dcterms:created>
  <dcterms:modified xsi:type="dcterms:W3CDTF">2021-03-01T04:36:36Z</dcterms:modified>
</cp:coreProperties>
</file>